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12780" windowHeight="1980" activeTab="0"/>
  </bookViews>
  <sheets>
    <sheet name="Pilot Grants Budget Form" sheetId="1" r:id="rId1"/>
  </sheets>
  <definedNames>
    <definedName name="_xlnm.Print_Area" localSheetId="0">'Pilot Grants Budget Form'!$A$1:$H$81</definedName>
  </definedNames>
  <calcPr fullCalcOnLoad="1"/>
</workbook>
</file>

<file path=xl/sharedStrings.xml><?xml version="1.0" encoding="utf-8"?>
<sst xmlns="http://schemas.openxmlformats.org/spreadsheetml/2006/main" count="63" uniqueCount="62">
  <si>
    <t># Visits</t>
  </si>
  <si>
    <t># Pts</t>
  </si>
  <si>
    <t>Total</t>
  </si>
  <si>
    <t>PERSONNEL (if applicable)</t>
  </si>
  <si>
    <t>NON-PERSONNEL</t>
  </si>
  <si>
    <t>Name</t>
  </si>
  <si>
    <t>Role on Project</t>
  </si>
  <si>
    <t>Percent FTE</t>
  </si>
  <si>
    <t>Principal Investigator</t>
  </si>
  <si>
    <t>EQUIPMENT</t>
  </si>
  <si>
    <t>SUPPLIES</t>
  </si>
  <si>
    <t>Microarrays</t>
  </si>
  <si>
    <t>Item/Service</t>
  </si>
  <si>
    <t>Cost Per Item</t>
  </si>
  <si>
    <t>Number of Items</t>
  </si>
  <si>
    <t>ABC BioSupply</t>
  </si>
  <si>
    <t>XYZ Microarray</t>
  </si>
  <si>
    <t>New England BioLabs</t>
  </si>
  <si>
    <t>Reagent (100μL)</t>
  </si>
  <si>
    <t>Glassware - petri dishes (pack of 500)</t>
  </si>
  <si>
    <t>Supplier</t>
  </si>
  <si>
    <t>Pharmacy Set-up/Storage</t>
  </si>
  <si>
    <t>Specimen Shipping (1X/month for 6 mos)</t>
  </si>
  <si>
    <t>Patent incentive ($20 Target gift cards)</t>
  </si>
  <si>
    <t>Subtotal Non-personnel Costs</t>
  </si>
  <si>
    <t>John R.C. Jones</t>
  </si>
  <si>
    <t>Estimated Hrs per visit</t>
  </si>
  <si>
    <t>None</t>
  </si>
  <si>
    <t xml:space="preserve">OTHER EXPENSES </t>
  </si>
  <si>
    <t>TOTAL STUDY BUDGET (Not to Exceed $35,000)</t>
  </si>
  <si>
    <r>
      <rPr>
        <b/>
        <i/>
        <sz val="10"/>
        <rFont val="Arial"/>
        <family val="2"/>
      </rPr>
      <t>PATIENT CARE COSTS</t>
    </r>
  </si>
  <si>
    <t>Subtotal Personnel Costs</t>
  </si>
  <si>
    <t>See Spectrum Budget and Billing Workbook for research prices</t>
  </si>
  <si>
    <t xml:space="preserve">Jane P.I. Smith, M.D. </t>
  </si>
  <si>
    <t>Steven Lee, R.N.</t>
  </si>
  <si>
    <t>CT Chest with Contrast</t>
  </si>
  <si>
    <t>CT Scan of Chest/thorax with contrast - pro fee</t>
  </si>
  <si>
    <t>Subtotal Direct Costs (not to exceed $32,407)</t>
  </si>
  <si>
    <t>Stanford University Infrastructure Charge (ISC) (required) ISC not to exceed $2,593)</t>
  </si>
  <si>
    <t>Other Funding:</t>
  </si>
  <si>
    <t>Funding Agency/Source</t>
  </si>
  <si>
    <t>Total Direct Costs</t>
  </si>
  <si>
    <t xml:space="preserve">List all potential sources of active or pending funding. Active funding is research project awarded and not expired.  Pending funding is research project submitted but not awarded or rejected.   </t>
  </si>
  <si>
    <t>Award Period</t>
  </si>
  <si>
    <t xml:space="preserve">Submission date </t>
  </si>
  <si>
    <t>Funding Status</t>
  </si>
  <si>
    <r>
      <t>Rate (</t>
    </r>
    <r>
      <rPr>
        <b/>
        <i/>
        <sz val="9"/>
        <color indexed="56"/>
        <rFont val="Arial"/>
        <family val="2"/>
      </rPr>
      <t>include fringe benefits</t>
    </r>
    <r>
      <rPr>
        <b/>
        <sz val="9"/>
        <color indexed="56"/>
        <rFont val="Arial"/>
        <family val="2"/>
      </rPr>
      <t>)</t>
    </r>
  </si>
  <si>
    <t xml:space="preserve">Budget Justification: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</si>
  <si>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</si>
  <si>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Maternal Child Health Research Coordinator</t>
  </si>
  <si>
    <t>Maternal Child Health Research Nurse</t>
  </si>
  <si>
    <t>Animal Care  (10 mice cages for 100 days at $1.958/day)</t>
  </si>
  <si>
    <t xml:space="preserve">Include justification for budgeted personnel.  Note if there will be collaborators with only "as needed effort" and/or if your FTE as PI will be higher than what is budgeted.   </t>
  </si>
  <si>
    <t>MCHRI Pilot Grants Budget Worksheet and Budget Justification  Form</t>
  </si>
  <si>
    <r>
      <t>The following items are</t>
    </r>
    <r>
      <rPr>
        <sz val="9"/>
        <color indexed="60"/>
        <rFont val="Arial"/>
        <family val="2"/>
      </rPr>
      <t xml:space="preserve"> </t>
    </r>
    <r>
      <rPr>
        <b/>
        <u val="single"/>
        <sz val="9"/>
        <color indexed="60"/>
        <rFont val="Arial"/>
        <family val="2"/>
      </rPr>
      <t>not allowable</t>
    </r>
    <r>
      <rPr>
        <sz val="9"/>
        <color indexed="6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</si>
  <si>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</si>
  <si>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</si>
  <si>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Poster presentations, abstract submissions</t>
    </r>
  </si>
  <si>
    <r>
      <t>-</t>
    </r>
    <r>
      <rPr>
        <sz val="9"/>
        <rFont val="Times New Roman"/>
        <family val="1"/>
      </rPr>
      <t xml:space="preserve">   </t>
    </r>
    <r>
      <rPr>
        <sz val="9"/>
        <rFont val="Arial"/>
        <family val="2"/>
      </rPr>
      <t>Office supplies, ITCC communications</t>
    </r>
  </si>
  <si>
    <r>
      <t>-</t>
    </r>
    <r>
      <rPr>
        <sz val="9"/>
        <rFont val="Times New Roman"/>
        <family val="1"/>
      </rPr>
      <t xml:space="preserve">   </t>
    </r>
    <r>
      <rPr>
        <sz val="9"/>
        <rFont val="Arial"/>
        <family val="2"/>
      </rPr>
      <t>Capital equipment</t>
    </r>
  </si>
  <si>
    <r>
      <t>-</t>
    </r>
    <r>
      <rPr>
        <b/>
        <sz val="9"/>
        <rFont val="Times New Roman"/>
        <family val="1"/>
      </rPr>
      <t xml:space="preserve">   </t>
    </r>
    <r>
      <rPr>
        <b/>
        <sz val="9"/>
        <rFont val="Arial"/>
        <family val="2"/>
      </rPr>
      <t>Computer equipment (e.g. iPads, laptops, tablets, smartphones, and other technologies, software, or accessories)</t>
    </r>
  </si>
  <si>
    <r>
      <t>-</t>
    </r>
    <r>
      <rPr>
        <sz val="9"/>
        <rFont val="Times New Roman"/>
        <family val="1"/>
      </rPr>
      <t xml:space="preserve">   </t>
    </r>
    <r>
      <rPr>
        <sz val="9"/>
        <rFont val="Arial"/>
        <family val="2"/>
      </rPr>
      <t>Any other indirect research costs including sub-recipient Facilities &amp; Administrative (F&amp;A) costs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</si>
</sst>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000_);_(&quot;$&quot;* \(#,##0.000\);_(&quot;$&quot;* &quot;-&quot;??_);_(@_)"/>
    <numFmt numFmtId="167" formatCode="_(&quot;$&quot;* #,##0.0_);_(&quot;$&quot;* \(#,##0.0\);_(&quot;$&quot;* &quot;-&quot;??_);_(@_)"/>
    <numFmt numFmtId="168" formatCode="_(&quot;$&quot;* #,##0_);_(&quot;$&quot;* \(#,##0\);_(&quot;$&quot;* &quot;-&quot;??_);_(@_)"/>
    <numFmt numFmtId="169" formatCode="&quot;$&quot;#,##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s>
  <fonts count="80">
    <font>
      <sz val="10"/>
      <name val="Arial"/>
      <family val="0"/>
    </font>
    <font>
      <sz val="11"/>
      <color indexed="8"/>
      <name val="Calibri"/>
      <family val="2"/>
    </font>
    <font>
      <sz val="8"/>
      <name val="Arial"/>
      <family val="2"/>
    </font>
    <font>
      <b/>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sz val="10"/>
      <name val="Courier New"/>
      <family val="3"/>
    </font>
    <font>
      <b/>
      <sz val="9"/>
      <color indexed="56"/>
      <name val="Arial"/>
      <family val="2"/>
    </font>
    <font>
      <b/>
      <i/>
      <sz val="9"/>
      <color indexed="56"/>
      <name val="Arial"/>
      <family val="2"/>
    </font>
    <font>
      <sz val="9"/>
      <color indexed="60"/>
      <name val="Arial"/>
      <family val="2"/>
    </font>
    <font>
      <b/>
      <u val="single"/>
      <sz val="9"/>
      <color indexed="6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56"/>
      <name val="Arial"/>
      <family val="2"/>
    </font>
    <font>
      <b/>
      <u val="single"/>
      <sz val="10"/>
      <color indexed="47"/>
      <name val="Arial"/>
      <family val="2"/>
    </font>
    <font>
      <b/>
      <sz val="18"/>
      <color indexed="9"/>
      <name val="Arial"/>
      <family val="2"/>
    </font>
    <font>
      <sz val="18"/>
      <color indexed="9"/>
      <name val="Arial"/>
      <family val="2"/>
    </font>
    <font>
      <b/>
      <sz val="14"/>
      <color indexed="9"/>
      <name val="Arial"/>
      <family val="2"/>
    </font>
    <font>
      <sz val="14"/>
      <color indexed="9"/>
      <name val="Arial"/>
      <family val="2"/>
    </font>
    <font>
      <sz val="10"/>
      <color indexed="10"/>
      <name val="Arial"/>
      <family val="2"/>
    </font>
    <font>
      <sz val="10"/>
      <color indexed="60"/>
      <name val="Arial"/>
      <family val="2"/>
    </font>
    <font>
      <sz val="14"/>
      <color indexed="18"/>
      <name val="Arial"/>
      <family val="2"/>
    </font>
    <font>
      <b/>
      <i/>
      <sz val="10"/>
      <color indexed="60"/>
      <name val="Arial"/>
      <family val="2"/>
    </font>
    <font>
      <b/>
      <u val="single"/>
      <sz val="2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3"/>
      <name val="Arial"/>
      <family val="2"/>
    </font>
    <font>
      <b/>
      <u val="single"/>
      <sz val="9"/>
      <color theme="3"/>
      <name val="Arial"/>
      <family val="2"/>
    </font>
    <font>
      <b/>
      <u val="single"/>
      <sz val="10"/>
      <color theme="9" tint="0.7999799847602844"/>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0"/>
      <color rgb="FFFF0000"/>
      <name val="Arial"/>
      <family val="2"/>
    </font>
    <font>
      <sz val="10"/>
      <color rgb="FFC00000"/>
      <name val="Arial"/>
      <family val="2"/>
    </font>
    <font>
      <sz val="14"/>
      <color theme="3" tint="-0.24997000396251678"/>
      <name val="Arial"/>
      <family val="2"/>
    </font>
    <font>
      <b/>
      <i/>
      <sz val="10"/>
      <color rgb="FFC00000"/>
      <name val="Arial"/>
      <family val="2"/>
    </font>
    <font>
      <b/>
      <u val="single"/>
      <sz val="20"/>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6">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5" fillId="0" borderId="0" xfId="0" applyFont="1" applyBorder="1" applyAlignment="1">
      <alignment/>
    </xf>
    <xf numFmtId="0" fontId="3" fillId="0" borderId="0" xfId="0" applyFont="1" applyFill="1" applyAlignment="1">
      <alignment/>
    </xf>
    <xf numFmtId="0" fontId="68" fillId="7" borderId="0" xfId="0" applyFont="1" applyFill="1" applyBorder="1" applyAlignment="1">
      <alignment wrapText="1"/>
    </xf>
    <xf numFmtId="0" fontId="68" fillId="7" borderId="0" xfId="0" applyFont="1" applyFill="1" applyBorder="1" applyAlignment="1">
      <alignment horizontal="right" wrapText="1"/>
    </xf>
    <xf numFmtId="0" fontId="68" fillId="7" borderId="0" xfId="0" applyFont="1" applyFill="1" applyBorder="1" applyAlignment="1">
      <alignment horizontal="left" wrapText="1"/>
    </xf>
    <xf numFmtId="0" fontId="68" fillId="7" borderId="0" xfId="0" applyFont="1" applyFill="1" applyBorder="1" applyAlignment="1">
      <alignment horizontal="center" wrapText="1"/>
    </xf>
    <xf numFmtId="0" fontId="7" fillId="0" borderId="0" xfId="0" applyFont="1" applyBorder="1" applyAlignment="1">
      <alignment/>
    </xf>
    <xf numFmtId="0" fontId="3" fillId="0" borderId="0" xfId="0" applyFont="1" applyBorder="1" applyAlignment="1">
      <alignment/>
    </xf>
    <xf numFmtId="164" fontId="0" fillId="0" borderId="0" xfId="0" applyNumberFormat="1" applyFont="1" applyBorder="1" applyAlignment="1">
      <alignment/>
    </xf>
    <xf numFmtId="0" fontId="69" fillId="0" borderId="0" xfId="0" applyFont="1" applyFill="1" applyBorder="1" applyAlignment="1">
      <alignment wrapText="1"/>
    </xf>
    <xf numFmtId="0" fontId="69" fillId="0" borderId="0" xfId="0" applyFont="1" applyFill="1" applyBorder="1" applyAlignment="1">
      <alignment horizontal="right" wrapText="1"/>
    </xf>
    <xf numFmtId="0" fontId="69" fillId="0" borderId="0" xfId="0" applyFont="1" applyFill="1" applyBorder="1" applyAlignment="1">
      <alignment horizontal="left" wrapText="1"/>
    </xf>
    <xf numFmtId="0" fontId="68" fillId="0" borderId="0" xfId="0" applyFont="1" applyFill="1" applyBorder="1" applyAlignment="1">
      <alignment wrapText="1"/>
    </xf>
    <xf numFmtId="0" fontId="69" fillId="0" borderId="0" xfId="0" applyFont="1" applyFill="1" applyBorder="1" applyAlignment="1">
      <alignment horizontal="center" wrapText="1"/>
    </xf>
    <xf numFmtId="0" fontId="6" fillId="0" borderId="0" xfId="0" applyFont="1" applyBorder="1" applyAlignment="1">
      <alignment/>
    </xf>
    <xf numFmtId="0" fontId="0" fillId="0" borderId="0" xfId="0" applyFont="1" applyFill="1" applyBorder="1" applyAlignment="1">
      <alignment/>
    </xf>
    <xf numFmtId="0" fontId="70" fillId="7" borderId="0" xfId="0" applyFont="1" applyFill="1" applyBorder="1" applyAlignment="1">
      <alignment/>
    </xf>
    <xf numFmtId="0" fontId="68" fillId="7" borderId="0" xfId="0" applyFont="1" applyFill="1" applyBorder="1" applyAlignment="1">
      <alignment/>
    </xf>
    <xf numFmtId="0" fontId="68" fillId="7" borderId="0" xfId="0" applyFont="1" applyFill="1" applyBorder="1" applyAlignment="1">
      <alignment horizontal="right"/>
    </xf>
    <xf numFmtId="0" fontId="68" fillId="7" borderId="0" xfId="0" applyFont="1" applyFill="1" applyBorder="1" applyAlignment="1">
      <alignment horizontal="center"/>
    </xf>
    <xf numFmtId="9" fontId="0" fillId="0" borderId="0" xfId="0" applyNumberFormat="1" applyFont="1" applyBorder="1" applyAlignment="1">
      <alignment/>
    </xf>
    <xf numFmtId="164" fontId="0" fillId="0" borderId="0" xfId="0" applyNumberFormat="1" applyFont="1" applyBorder="1" applyAlignment="1">
      <alignment/>
    </xf>
    <xf numFmtId="0" fontId="3" fillId="7" borderId="0" xfId="0" applyFont="1" applyFill="1" applyBorder="1" applyAlignment="1">
      <alignment/>
    </xf>
    <xf numFmtId="164" fontId="0" fillId="7" borderId="0" xfId="0" applyNumberFormat="1" applyFont="1" applyFill="1" applyBorder="1" applyAlignment="1">
      <alignment/>
    </xf>
    <xf numFmtId="0" fontId="0" fillId="7" borderId="0" xfId="0" applyFont="1" applyFill="1" applyBorder="1" applyAlignment="1">
      <alignment/>
    </xf>
    <xf numFmtId="164" fontId="3" fillId="7" borderId="0" xfId="0" applyNumberFormat="1" applyFont="1" applyFill="1" applyBorder="1" applyAlignment="1">
      <alignment/>
    </xf>
    <xf numFmtId="164" fontId="3" fillId="33" borderId="0" xfId="0" applyNumberFormat="1" applyFont="1" applyFill="1" applyBorder="1" applyAlignment="1">
      <alignment/>
    </xf>
    <xf numFmtId="9" fontId="0" fillId="7" borderId="0" xfId="0" applyNumberFormat="1" applyFont="1" applyFill="1" applyBorder="1" applyAlignment="1">
      <alignment/>
    </xf>
    <xf numFmtId="164" fontId="0" fillId="0" borderId="0" xfId="0" applyNumberFormat="1" applyFont="1" applyFill="1" applyBorder="1" applyAlignment="1">
      <alignment/>
    </xf>
    <xf numFmtId="0" fontId="71" fillId="34" borderId="0" xfId="0" applyFont="1" applyFill="1" applyBorder="1" applyAlignment="1">
      <alignment horizontal="left"/>
    </xf>
    <xf numFmtId="0" fontId="72" fillId="34"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left" indent="1"/>
    </xf>
    <xf numFmtId="164" fontId="0" fillId="0" borderId="0" xfId="44" applyNumberFormat="1" applyFont="1" applyBorder="1" applyAlignment="1">
      <alignment/>
    </xf>
    <xf numFmtId="0" fontId="73" fillId="34" borderId="0" xfId="0" applyFont="1" applyFill="1" applyBorder="1" applyAlignment="1">
      <alignment/>
    </xf>
    <xf numFmtId="0" fontId="74" fillId="34" borderId="0" xfId="0" applyFont="1" applyFill="1" applyBorder="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horizontal="left" vertical="center" indent="2"/>
    </xf>
    <xf numFmtId="0" fontId="73" fillId="34" borderId="0" xfId="0" applyFont="1" applyFill="1" applyBorder="1" applyAlignment="1">
      <alignment horizontal="left"/>
    </xf>
    <xf numFmtId="165" fontId="3" fillId="7" borderId="0" xfId="0" applyNumberFormat="1" applyFont="1" applyFill="1" applyBorder="1" applyAlignment="1">
      <alignment/>
    </xf>
    <xf numFmtId="165" fontId="71" fillId="34" borderId="0" xfId="0" applyNumberFormat="1" applyFont="1" applyFill="1" applyBorder="1" applyAlignment="1">
      <alignment horizontal="right"/>
    </xf>
    <xf numFmtId="0" fontId="75" fillId="0" borderId="0" xfId="0" applyFont="1" applyAlignment="1">
      <alignment/>
    </xf>
    <xf numFmtId="0" fontId="76" fillId="0" borderId="0" xfId="0" applyFont="1" applyAlignment="1">
      <alignment/>
    </xf>
    <xf numFmtId="0" fontId="77" fillId="0" borderId="0" xfId="0" applyFont="1" applyFill="1" applyAlignment="1">
      <alignment/>
    </xf>
    <xf numFmtId="0" fontId="68" fillId="0" borderId="0" xfId="0" applyFont="1" applyFill="1" applyAlignment="1">
      <alignment/>
    </xf>
    <xf numFmtId="0" fontId="0" fillId="0" borderId="10" xfId="0" applyFont="1" applyBorder="1" applyAlignment="1">
      <alignment/>
    </xf>
    <xf numFmtId="0" fontId="0" fillId="0" borderId="0" xfId="0" applyFont="1" applyAlignment="1">
      <alignment vertical="center" wrapText="1"/>
    </xf>
    <xf numFmtId="0" fontId="3" fillId="7" borderId="10" xfId="0" applyFont="1" applyFill="1" applyBorder="1" applyAlignment="1">
      <alignment/>
    </xf>
    <xf numFmtId="0" fontId="3" fillId="7" borderId="10" xfId="0" applyFont="1" applyFill="1" applyBorder="1" applyAlignment="1">
      <alignment/>
    </xf>
    <xf numFmtId="0" fontId="78" fillId="0" borderId="0" xfId="0" applyFont="1" applyAlignment="1">
      <alignment horizontal="center"/>
    </xf>
    <xf numFmtId="0" fontId="60" fillId="0" borderId="0" xfId="53" applyBorder="1" applyAlignment="1">
      <alignment/>
    </xf>
    <xf numFmtId="165" fontId="0" fillId="0" borderId="0" xfId="0" applyNumberFormat="1" applyFont="1" applyBorder="1" applyAlignment="1">
      <alignment/>
    </xf>
    <xf numFmtId="0" fontId="5" fillId="0" borderId="0" xfId="0" applyFont="1" applyAlignment="1">
      <alignment vertical="center"/>
    </xf>
    <xf numFmtId="0" fontId="15" fillId="0" borderId="0" xfId="0" applyFont="1" applyAlignment="1">
      <alignment horizontal="left" vertical="center" indent="2"/>
    </xf>
    <xf numFmtId="0" fontId="15" fillId="0" borderId="0" xfId="0" applyFont="1" applyAlignment="1" quotePrefix="1">
      <alignment horizontal="left" vertical="center" indent="2"/>
    </xf>
    <xf numFmtId="0" fontId="17" fillId="0" borderId="0" xfId="0" applyFont="1" applyAlignment="1" quotePrefix="1">
      <alignment horizontal="left" vertical="center" indent="2"/>
    </xf>
    <xf numFmtId="0" fontId="5" fillId="0" borderId="0" xfId="0" applyFont="1" applyFill="1" applyBorder="1" applyAlignment="1">
      <alignment/>
    </xf>
    <xf numFmtId="0" fontId="0"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5" fillId="7" borderId="17" xfId="0" applyFont="1" applyFill="1" applyBorder="1" applyAlignment="1">
      <alignment/>
    </xf>
    <xf numFmtId="0" fontId="5" fillId="0" borderId="0" xfId="0" applyFont="1" applyAlignment="1">
      <alignment horizontal="left" vertical="center" wrapText="1"/>
    </xf>
    <xf numFmtId="0" fontId="5" fillId="0" borderId="0" xfId="0" applyFont="1" applyAlignment="1">
      <alignment vertical="center" wrapText="1"/>
    </xf>
    <xf numFmtId="0" fontId="0" fillId="0" borderId="19" xfId="0" applyFont="1" applyBorder="1" applyAlignment="1">
      <alignment horizontal="center"/>
    </xf>
    <xf numFmtId="0" fontId="0" fillId="0" borderId="2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79" fillId="0" borderId="0" xfId="0" applyFont="1" applyAlignment="1">
      <alignment horizontal="center"/>
    </xf>
    <xf numFmtId="0" fontId="73" fillId="34" borderId="0" xfId="0" applyFont="1" applyFill="1" applyBorder="1" applyAlignment="1">
      <alignment/>
    </xf>
    <xf numFmtId="0" fontId="77" fillId="34" borderId="0" xfId="0" applyFont="1" applyFill="1" applyAlignment="1">
      <alignment horizontal="center"/>
    </xf>
    <xf numFmtId="0" fontId="0"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514350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6419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stanford.edu/spectrum/b1_researcher_resourc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125" zoomScaleNormal="125" workbookViewId="0" topLeftCell="A1">
      <selection activeCell="B75" sqref="B75"/>
    </sheetView>
  </sheetViews>
  <sheetFormatPr defaultColWidth="8.8515625" defaultRowHeight="12.75"/>
  <cols>
    <col min="1" max="1" width="30.28125" style="1" customWidth="1"/>
    <col min="2" max="2" width="19.8515625" style="1" customWidth="1"/>
    <col min="3" max="3" width="9.28125" style="1" customWidth="1"/>
    <col min="4" max="4" width="9.57421875" style="1" customWidth="1"/>
    <col min="5" max="5" width="9.421875" style="1" customWidth="1"/>
    <col min="6" max="6" width="10.140625" style="1" customWidth="1"/>
    <col min="7" max="7" width="10.28125" style="1" customWidth="1"/>
    <col min="8" max="8" width="23.00390625" style="1" customWidth="1"/>
    <col min="9" max="9" width="28.7109375" style="1" bestFit="1" customWidth="1"/>
    <col min="10" max="16384" width="8.8515625" style="1" customWidth="1"/>
  </cols>
  <sheetData>
    <row r="1" spans="1:9" ht="26.25">
      <c r="A1" s="82" t="s">
        <v>53</v>
      </c>
      <c r="B1" s="82"/>
      <c r="C1" s="82"/>
      <c r="D1" s="82"/>
      <c r="E1" s="82"/>
      <c r="F1" s="82"/>
      <c r="G1" s="82"/>
      <c r="H1" s="82"/>
      <c r="I1" s="5"/>
    </row>
    <row r="2" spans="1:8" ht="12.75">
      <c r="A2" s="58"/>
      <c r="B2" s="58"/>
      <c r="C2" s="58"/>
      <c r="D2" s="58"/>
      <c r="E2" s="58"/>
      <c r="F2" s="58"/>
      <c r="G2" s="58"/>
      <c r="H2" s="58"/>
    </row>
    <row r="3" spans="1:10" ht="13.5">
      <c r="A3" s="61" t="s">
        <v>54</v>
      </c>
      <c r="B3" s="8"/>
      <c r="C3" s="8"/>
      <c r="D3" s="8"/>
      <c r="E3" s="2"/>
      <c r="F3" s="2"/>
      <c r="G3" s="39"/>
      <c r="H3" s="2"/>
      <c r="J3" s="46"/>
    </row>
    <row r="4" spans="1:10" ht="13.5">
      <c r="A4" s="62" t="s">
        <v>55</v>
      </c>
      <c r="B4" s="8"/>
      <c r="C4" s="8"/>
      <c r="D4" s="8"/>
      <c r="E4" s="2"/>
      <c r="F4" s="2"/>
      <c r="G4" s="39"/>
      <c r="H4" s="2"/>
      <c r="J4" s="46"/>
    </row>
    <row r="5" spans="1:10" ht="13.5">
      <c r="A5" s="63" t="s">
        <v>56</v>
      </c>
      <c r="B5" s="8"/>
      <c r="C5" s="8"/>
      <c r="D5" s="8"/>
      <c r="E5" s="2"/>
      <c r="F5" s="2"/>
      <c r="G5" s="39"/>
      <c r="H5" s="2"/>
      <c r="J5" s="46"/>
    </row>
    <row r="6" spans="1:10" ht="13.5">
      <c r="A6" s="63" t="s">
        <v>59</v>
      </c>
      <c r="B6" s="8"/>
      <c r="C6" s="8"/>
      <c r="D6" s="8"/>
      <c r="E6" s="2"/>
      <c r="F6" s="2"/>
      <c r="G6" s="39"/>
      <c r="H6" s="2"/>
      <c r="J6" s="46"/>
    </row>
    <row r="7" spans="1:10" ht="13.5">
      <c r="A7" s="63" t="s">
        <v>58</v>
      </c>
      <c r="B7" s="8"/>
      <c r="C7" s="8"/>
      <c r="D7" s="8"/>
      <c r="E7" s="2"/>
      <c r="F7" s="2"/>
      <c r="G7" s="39"/>
      <c r="H7" s="2"/>
      <c r="J7" s="46"/>
    </row>
    <row r="8" spans="1:10" ht="13.5">
      <c r="A8" s="63" t="s">
        <v>57</v>
      </c>
      <c r="B8" s="8"/>
      <c r="C8" s="8"/>
      <c r="D8" s="8"/>
      <c r="E8" s="2"/>
      <c r="F8" s="2"/>
      <c r="G8" s="39"/>
      <c r="H8" s="2"/>
      <c r="J8" s="46"/>
    </row>
    <row r="9" spans="1:10" ht="13.5">
      <c r="A9" s="64" t="s">
        <v>60</v>
      </c>
      <c r="B9" s="8"/>
      <c r="C9" s="8"/>
      <c r="D9" s="8"/>
      <c r="E9" s="2"/>
      <c r="F9" s="2"/>
      <c r="G9" s="39"/>
      <c r="H9" s="2"/>
      <c r="J9" s="46"/>
    </row>
    <row r="10" spans="1:10" ht="13.5">
      <c r="A10" s="63" t="s">
        <v>61</v>
      </c>
      <c r="B10" s="65"/>
      <c r="C10" s="65"/>
      <c r="D10" s="8"/>
      <c r="E10" s="2"/>
      <c r="F10" s="2"/>
      <c r="G10" s="39"/>
      <c r="H10" s="2"/>
      <c r="J10" s="46"/>
    </row>
    <row r="11" spans="1:8" ht="12.75">
      <c r="A11" s="40"/>
      <c r="B11" s="40"/>
      <c r="C11" s="40"/>
      <c r="D11" s="2"/>
      <c r="E11" s="2"/>
      <c r="F11" s="2"/>
      <c r="G11" s="2"/>
      <c r="H11" s="2"/>
    </row>
    <row r="12" spans="1:9" s="44" customFormat="1" ht="18">
      <c r="A12" s="42" t="s">
        <v>3</v>
      </c>
      <c r="B12" s="42"/>
      <c r="C12" s="83"/>
      <c r="D12" s="83"/>
      <c r="E12" s="83"/>
      <c r="F12" s="83"/>
      <c r="G12" s="83"/>
      <c r="H12" s="83"/>
      <c r="I12" s="52"/>
    </row>
    <row r="13" spans="1:8" s="53" customFormat="1" ht="47.25">
      <c r="A13" s="25" t="s">
        <v>5</v>
      </c>
      <c r="B13" s="25" t="s">
        <v>6</v>
      </c>
      <c r="C13" s="11" t="s">
        <v>7</v>
      </c>
      <c r="D13" s="11" t="s">
        <v>46</v>
      </c>
      <c r="E13" s="11" t="s">
        <v>26</v>
      </c>
      <c r="F13" s="26" t="s">
        <v>0</v>
      </c>
      <c r="G13" s="26" t="s">
        <v>1</v>
      </c>
      <c r="H13" s="27" t="s">
        <v>2</v>
      </c>
    </row>
    <row r="14" spans="1:9" ht="16.5" customHeight="1">
      <c r="A14" s="2" t="s">
        <v>33</v>
      </c>
      <c r="B14" s="7" t="s">
        <v>8</v>
      </c>
      <c r="C14" s="28">
        <v>0.01</v>
      </c>
      <c r="D14" s="29">
        <v>80000</v>
      </c>
      <c r="E14" s="29"/>
      <c r="F14" s="29"/>
      <c r="G14" s="29"/>
      <c r="H14" s="29">
        <f>C14*D14</f>
        <v>800</v>
      </c>
      <c r="I14" s="53"/>
    </row>
    <row r="15" spans="1:9" ht="31.5" customHeight="1">
      <c r="A15" s="2" t="s">
        <v>25</v>
      </c>
      <c r="B15" s="6" t="s">
        <v>49</v>
      </c>
      <c r="C15" s="2"/>
      <c r="D15" s="16">
        <f>39.35*(1.306+0.0185)</f>
        <v>52.119075</v>
      </c>
      <c r="E15" s="2">
        <v>3</v>
      </c>
      <c r="F15" s="2">
        <v>5</v>
      </c>
      <c r="G15" s="2">
        <v>5</v>
      </c>
      <c r="H15" s="60">
        <f>D15*E15*F15*G15</f>
        <v>3908.930625</v>
      </c>
      <c r="I15" s="53"/>
    </row>
    <row r="16" spans="1:9" ht="25.5">
      <c r="A16" s="2" t="s">
        <v>34</v>
      </c>
      <c r="B16" s="6" t="s">
        <v>50</v>
      </c>
      <c r="C16" s="2"/>
      <c r="D16" s="16">
        <f>67.21*(1.306+0.0185)</f>
        <v>89.019645</v>
      </c>
      <c r="E16" s="2">
        <v>3</v>
      </c>
      <c r="F16" s="2">
        <v>5</v>
      </c>
      <c r="G16" s="23">
        <v>5</v>
      </c>
      <c r="H16" s="16">
        <f>D16*E16*F16*G16</f>
        <v>6676.4733750000005</v>
      </c>
      <c r="I16" s="53"/>
    </row>
    <row r="17" spans="1:9" ht="12.75">
      <c r="A17" s="30" t="s">
        <v>31</v>
      </c>
      <c r="B17" s="30"/>
      <c r="C17" s="30"/>
      <c r="D17" s="31"/>
      <c r="E17" s="32"/>
      <c r="F17" s="32"/>
      <c r="G17" s="32"/>
      <c r="H17" s="33">
        <f>SUM(H14:H16)</f>
        <v>11385.404</v>
      </c>
      <c r="I17" s="53"/>
    </row>
    <row r="18" spans="1:8" ht="12.75" customHeight="1">
      <c r="A18" s="2"/>
      <c r="B18" s="2"/>
      <c r="C18" s="2"/>
      <c r="D18" s="16"/>
      <c r="E18" s="2"/>
      <c r="F18" s="2"/>
      <c r="G18" s="2"/>
      <c r="H18" s="16"/>
    </row>
    <row r="19" spans="1:8" s="44" customFormat="1" ht="18">
      <c r="A19" s="42" t="s">
        <v>4</v>
      </c>
      <c r="B19" s="43"/>
      <c r="C19" s="84"/>
      <c r="D19" s="84"/>
      <c r="E19" s="84"/>
      <c r="F19" s="47"/>
      <c r="G19" s="47"/>
      <c r="H19" s="47"/>
    </row>
    <row r="20" spans="1:8" s="9" customFormat="1" ht="24">
      <c r="A20" s="24"/>
      <c r="B20" s="10" t="s">
        <v>12</v>
      </c>
      <c r="C20" s="11"/>
      <c r="D20" s="12" t="s">
        <v>20</v>
      </c>
      <c r="E20" s="10"/>
      <c r="F20" s="10" t="s">
        <v>14</v>
      </c>
      <c r="G20" s="11" t="s">
        <v>13</v>
      </c>
      <c r="H20" s="13" t="s">
        <v>2</v>
      </c>
    </row>
    <row r="21" spans="1:8" ht="12.75">
      <c r="A21" s="14" t="s">
        <v>9</v>
      </c>
      <c r="B21" s="2"/>
      <c r="C21" s="2"/>
      <c r="D21" s="2"/>
      <c r="E21" s="2"/>
      <c r="F21" s="2"/>
      <c r="G21" s="2"/>
      <c r="H21" s="2"/>
    </row>
    <row r="22" spans="1:8" ht="15.75" customHeight="1">
      <c r="A22" s="14"/>
      <c r="B22" s="2" t="s">
        <v>27</v>
      </c>
      <c r="C22" s="15"/>
      <c r="D22" s="16"/>
      <c r="E22" s="2"/>
      <c r="F22" s="2">
        <v>0</v>
      </c>
      <c r="G22" s="2">
        <v>0</v>
      </c>
      <c r="H22" s="16">
        <f>F22*G22</f>
        <v>0</v>
      </c>
    </row>
    <row r="23" spans="1:8" ht="15.75" customHeight="1">
      <c r="A23" s="14" t="s">
        <v>10</v>
      </c>
      <c r="B23" s="17"/>
      <c r="C23" s="18"/>
      <c r="D23" s="19"/>
      <c r="E23" s="20"/>
      <c r="F23" s="17"/>
      <c r="G23" s="18"/>
      <c r="H23" s="21"/>
    </row>
    <row r="24" spans="1:8" ht="15.75" customHeight="1">
      <c r="A24" s="2"/>
      <c r="B24" s="8" t="s">
        <v>19</v>
      </c>
      <c r="C24" s="2"/>
      <c r="D24" s="8" t="s">
        <v>15</v>
      </c>
      <c r="E24" s="2"/>
      <c r="F24" s="2">
        <v>5</v>
      </c>
      <c r="G24" s="16">
        <v>100</v>
      </c>
      <c r="H24" s="16">
        <f>G24*F24</f>
        <v>500</v>
      </c>
    </row>
    <row r="25" spans="1:8" ht="15.75" customHeight="1">
      <c r="A25" s="2"/>
      <c r="B25" s="8" t="s">
        <v>11</v>
      </c>
      <c r="C25" s="2"/>
      <c r="D25" s="8" t="s">
        <v>16</v>
      </c>
      <c r="E25" s="2"/>
      <c r="F25" s="2">
        <v>4</v>
      </c>
      <c r="G25" s="16">
        <v>1000</v>
      </c>
      <c r="H25" s="16">
        <f>G25*F25</f>
        <v>4000</v>
      </c>
    </row>
    <row r="26" spans="1:8" ht="15.75" customHeight="1">
      <c r="A26" s="8"/>
      <c r="B26" s="8" t="s">
        <v>18</v>
      </c>
      <c r="C26" s="2"/>
      <c r="D26" s="8" t="s">
        <v>17</v>
      </c>
      <c r="E26" s="2"/>
      <c r="F26" s="2">
        <v>1</v>
      </c>
      <c r="G26" s="16">
        <v>500</v>
      </c>
      <c r="H26" s="16">
        <f>G26*F26</f>
        <v>500</v>
      </c>
    </row>
    <row r="27" spans="1:8" ht="15.75" customHeight="1">
      <c r="A27" s="8"/>
      <c r="B27" s="8"/>
      <c r="C27" s="2"/>
      <c r="D27" s="8"/>
      <c r="E27" s="2"/>
      <c r="F27" s="2"/>
      <c r="G27" s="41"/>
      <c r="H27" s="16"/>
    </row>
    <row r="28" spans="1:8" ht="12.75">
      <c r="A28" s="22" t="s">
        <v>30</v>
      </c>
      <c r="B28" s="59" t="s">
        <v>32</v>
      </c>
      <c r="C28" s="15"/>
      <c r="D28" s="16"/>
      <c r="E28" s="2"/>
      <c r="F28" s="2"/>
      <c r="G28" s="16"/>
      <c r="H28" s="16"/>
    </row>
    <row r="29" spans="1:8" ht="15.75" customHeight="1">
      <c r="A29" s="22"/>
      <c r="B29" s="8" t="s">
        <v>35</v>
      </c>
      <c r="C29" s="15"/>
      <c r="D29" s="16"/>
      <c r="E29" s="2"/>
      <c r="F29" s="2">
        <v>5</v>
      </c>
      <c r="G29" s="16">
        <v>974.38</v>
      </c>
      <c r="H29" s="16">
        <f>G29*F29</f>
        <v>4871.9</v>
      </c>
    </row>
    <row r="30" spans="1:8" ht="15.75" customHeight="1">
      <c r="A30" s="22"/>
      <c r="B30" s="8" t="s">
        <v>36</v>
      </c>
      <c r="C30" s="15"/>
      <c r="D30" s="16"/>
      <c r="E30" s="2"/>
      <c r="F30" s="23">
        <v>5</v>
      </c>
      <c r="G30" s="16">
        <v>140</v>
      </c>
      <c r="H30" s="16">
        <f>G30*F30</f>
        <v>700</v>
      </c>
    </row>
    <row r="31" spans="1:13" ht="12.75">
      <c r="A31" s="2"/>
      <c r="B31" s="8" t="s">
        <v>21</v>
      </c>
      <c r="C31" s="2"/>
      <c r="D31" s="2"/>
      <c r="E31" s="2"/>
      <c r="F31" s="2">
        <v>1</v>
      </c>
      <c r="G31" s="16">
        <v>2000</v>
      </c>
      <c r="H31" s="16">
        <f>G31*F31</f>
        <v>2000</v>
      </c>
      <c r="J31" s="3"/>
      <c r="K31" s="3"/>
      <c r="L31" s="3"/>
      <c r="M31" s="3"/>
    </row>
    <row r="32" spans="1:14" ht="12.75">
      <c r="A32" s="2"/>
      <c r="B32" s="8" t="s">
        <v>22</v>
      </c>
      <c r="C32" s="2"/>
      <c r="D32" s="2"/>
      <c r="E32" s="2"/>
      <c r="F32" s="2">
        <v>6</v>
      </c>
      <c r="G32" s="16">
        <v>50</v>
      </c>
      <c r="H32" s="16">
        <f>G32*F32</f>
        <v>300</v>
      </c>
      <c r="J32" s="4"/>
      <c r="K32" s="4"/>
      <c r="L32" s="4"/>
      <c r="M32" s="4"/>
      <c r="N32" s="2"/>
    </row>
    <row r="33" spans="1:8" ht="15.75" customHeight="1">
      <c r="A33" s="14" t="s">
        <v>28</v>
      </c>
      <c r="B33" s="8"/>
      <c r="C33" s="15"/>
      <c r="D33" s="16"/>
      <c r="E33" s="2"/>
      <c r="F33" s="2"/>
      <c r="G33" s="16"/>
      <c r="H33" s="16"/>
    </row>
    <row r="34" spans="1:8" ht="15.75" customHeight="1">
      <c r="A34" s="15"/>
      <c r="B34" s="8" t="s">
        <v>51</v>
      </c>
      <c r="C34" s="15"/>
      <c r="D34" s="16"/>
      <c r="E34" s="2"/>
      <c r="F34" s="2">
        <v>10</v>
      </c>
      <c r="G34" s="16">
        <f>1.958*100</f>
        <v>195.79999999999998</v>
      </c>
      <c r="H34" s="16">
        <f>F34*G34</f>
        <v>1957.9999999999998</v>
      </c>
    </row>
    <row r="35" spans="1:13" ht="12.75" customHeight="1">
      <c r="A35" s="2"/>
      <c r="B35" s="8" t="s">
        <v>23</v>
      </c>
      <c r="C35" s="2"/>
      <c r="D35" s="16"/>
      <c r="E35" s="2"/>
      <c r="F35" s="2">
        <v>10</v>
      </c>
      <c r="G35" s="16">
        <v>20</v>
      </c>
      <c r="H35" s="16">
        <f>F35*G35</f>
        <v>200</v>
      </c>
      <c r="J35" s="3"/>
      <c r="K35" s="3"/>
      <c r="L35" s="3"/>
      <c r="M35" s="3"/>
    </row>
    <row r="36" spans="1:13" ht="14.25" customHeight="1">
      <c r="A36" s="2"/>
      <c r="B36" s="2"/>
      <c r="C36" s="2"/>
      <c r="D36" s="16"/>
      <c r="E36" s="2"/>
      <c r="F36" s="2"/>
      <c r="G36" s="2"/>
      <c r="H36" s="16"/>
      <c r="J36" s="3"/>
      <c r="K36" s="3"/>
      <c r="L36" s="3"/>
      <c r="M36" s="3"/>
    </row>
    <row r="37" spans="1:8" ht="12.75">
      <c r="A37" s="30" t="s">
        <v>24</v>
      </c>
      <c r="B37" s="30"/>
      <c r="C37" s="30"/>
      <c r="D37" s="32"/>
      <c r="E37" s="32"/>
      <c r="F37" s="32"/>
      <c r="G37" s="32"/>
      <c r="H37" s="33">
        <f>SUM(H21:H36)</f>
        <v>15029.9</v>
      </c>
    </row>
    <row r="38" spans="1:8" ht="12.75">
      <c r="A38" s="15"/>
      <c r="B38" s="15"/>
      <c r="C38" s="15"/>
      <c r="D38" s="2"/>
      <c r="E38" s="2"/>
      <c r="F38" s="2"/>
      <c r="G38" s="2"/>
      <c r="H38" s="34"/>
    </row>
    <row r="39" spans="1:9" ht="12.75">
      <c r="A39" s="30" t="s">
        <v>37</v>
      </c>
      <c r="B39" s="30"/>
      <c r="C39" s="30"/>
      <c r="D39" s="32"/>
      <c r="E39" s="32"/>
      <c r="F39" s="32"/>
      <c r="G39" s="32"/>
      <c r="H39" s="48">
        <f>H17+H37</f>
        <v>26415.304</v>
      </c>
      <c r="I39" s="51"/>
    </row>
    <row r="40" spans="1:8" ht="12.75">
      <c r="A40" s="15"/>
      <c r="B40" s="15"/>
      <c r="C40" s="15"/>
      <c r="D40" s="2"/>
      <c r="E40" s="2"/>
      <c r="F40" s="2"/>
      <c r="G40" s="2"/>
      <c r="H40" s="34"/>
    </row>
    <row r="41" spans="1:8" ht="12.75">
      <c r="A41" s="30" t="s">
        <v>38</v>
      </c>
      <c r="B41" s="30"/>
      <c r="C41" s="30"/>
      <c r="D41" s="32"/>
      <c r="E41" s="32"/>
      <c r="F41" s="32"/>
      <c r="G41" s="35">
        <v>0.08</v>
      </c>
      <c r="H41" s="48">
        <f>H39*G41</f>
        <v>2113.2243200000003</v>
      </c>
    </row>
    <row r="42" spans="1:8" ht="9.75" customHeight="1">
      <c r="A42" s="15"/>
      <c r="B42" s="15"/>
      <c r="C42" s="15"/>
      <c r="D42" s="2"/>
      <c r="E42" s="2"/>
      <c r="F42" s="2"/>
      <c r="G42" s="2"/>
      <c r="H42" s="36"/>
    </row>
    <row r="43" spans="1:9" ht="22.5">
      <c r="A43" s="37" t="s">
        <v>29</v>
      </c>
      <c r="B43" s="37"/>
      <c r="C43" s="37"/>
      <c r="D43" s="38"/>
      <c r="E43" s="38"/>
      <c r="F43" s="38"/>
      <c r="G43" s="38"/>
      <c r="H43" s="49">
        <f>H39+H41</f>
        <v>28528.52832</v>
      </c>
      <c r="I43" s="50"/>
    </row>
    <row r="45" ht="18">
      <c r="A45" s="45" t="s">
        <v>39</v>
      </c>
    </row>
    <row r="46" spans="1:8" ht="27" customHeight="1">
      <c r="A46" s="76" t="s">
        <v>42</v>
      </c>
      <c r="B46" s="76"/>
      <c r="C46" s="76"/>
      <c r="D46" s="76"/>
      <c r="E46" s="76"/>
      <c r="F46" s="76"/>
      <c r="G46" s="76"/>
      <c r="H46" s="76"/>
    </row>
    <row r="47" spans="1:8" ht="28.5" customHeight="1">
      <c r="A47" s="77" t="s">
        <v>48</v>
      </c>
      <c r="B47" s="77"/>
      <c r="C47" s="77"/>
      <c r="D47" s="77"/>
      <c r="E47" s="77"/>
      <c r="F47" s="77"/>
      <c r="G47" s="77"/>
      <c r="H47" s="77"/>
    </row>
    <row r="48" spans="1:8" ht="6.75" customHeight="1">
      <c r="A48" s="55"/>
      <c r="B48" s="55"/>
      <c r="C48" s="55"/>
      <c r="D48" s="55"/>
      <c r="E48" s="55"/>
      <c r="F48" s="55"/>
      <c r="G48" s="55"/>
      <c r="H48" s="55"/>
    </row>
    <row r="49" spans="1:8" ht="12.75">
      <c r="A49" s="56" t="s">
        <v>40</v>
      </c>
      <c r="B49" s="56" t="s">
        <v>43</v>
      </c>
      <c r="C49" s="56" t="s">
        <v>44</v>
      </c>
      <c r="D49" s="56"/>
      <c r="E49" s="57" t="s">
        <v>41</v>
      </c>
      <c r="F49" s="56"/>
      <c r="G49" s="56" t="s">
        <v>45</v>
      </c>
      <c r="H49" s="56"/>
    </row>
    <row r="50" spans="1:8" ht="38.25" customHeight="1">
      <c r="A50" s="54"/>
      <c r="B50" s="54"/>
      <c r="C50" s="78"/>
      <c r="D50" s="79"/>
      <c r="E50" s="80"/>
      <c r="F50" s="81"/>
      <c r="G50" s="78"/>
      <c r="H50" s="79"/>
    </row>
    <row r="51" spans="1:8" ht="38.25" customHeight="1">
      <c r="A51" s="54"/>
      <c r="B51" s="54"/>
      <c r="C51" s="78"/>
      <c r="D51" s="79"/>
      <c r="E51" s="85"/>
      <c r="F51" s="85"/>
      <c r="G51" s="78"/>
      <c r="H51" s="79"/>
    </row>
    <row r="52" spans="1:8" ht="38.25" customHeight="1">
      <c r="A52" s="54"/>
      <c r="B52" s="54"/>
      <c r="C52" s="78"/>
      <c r="D52" s="79"/>
      <c r="E52" s="80"/>
      <c r="F52" s="81"/>
      <c r="G52" s="78"/>
      <c r="H52" s="79"/>
    </row>
    <row r="53" spans="1:8" ht="38.25" customHeight="1">
      <c r="A53" s="54"/>
      <c r="B53" s="54"/>
      <c r="C53" s="78"/>
      <c r="D53" s="79"/>
      <c r="E53" s="78"/>
      <c r="F53" s="79"/>
      <c r="G53" s="78"/>
      <c r="H53" s="79"/>
    </row>
    <row r="55" ht="18">
      <c r="A55" s="45" t="s">
        <v>47</v>
      </c>
    </row>
    <row r="56" spans="1:8" ht="12.75">
      <c r="A56" s="75" t="s">
        <v>52</v>
      </c>
      <c r="B56" s="75"/>
      <c r="C56" s="75"/>
      <c r="D56" s="75"/>
      <c r="E56" s="75"/>
      <c r="F56" s="75"/>
      <c r="G56" s="75"/>
      <c r="H56" s="75"/>
    </row>
    <row r="57" spans="1:8" ht="12.75">
      <c r="A57" s="66"/>
      <c r="B57" s="67"/>
      <c r="C57" s="67"/>
      <c r="D57" s="67"/>
      <c r="E57" s="67"/>
      <c r="F57" s="67"/>
      <c r="G57" s="67"/>
      <c r="H57" s="68"/>
    </row>
    <row r="58" spans="1:8" ht="12.75">
      <c r="A58" s="69"/>
      <c r="B58" s="70"/>
      <c r="C58" s="70"/>
      <c r="D58" s="70"/>
      <c r="E58" s="70"/>
      <c r="F58" s="70"/>
      <c r="G58" s="70"/>
      <c r="H58" s="71"/>
    </row>
    <row r="59" spans="1:8" ht="12.75">
      <c r="A59" s="69"/>
      <c r="B59" s="70"/>
      <c r="C59" s="70"/>
      <c r="D59" s="70"/>
      <c r="E59" s="70"/>
      <c r="F59" s="70"/>
      <c r="G59" s="70"/>
      <c r="H59" s="71"/>
    </row>
    <row r="60" spans="1:8" ht="12.75">
      <c r="A60" s="69"/>
      <c r="B60" s="70"/>
      <c r="C60" s="70"/>
      <c r="D60" s="70"/>
      <c r="E60" s="70"/>
      <c r="F60" s="70"/>
      <c r="G60" s="70"/>
      <c r="H60" s="71"/>
    </row>
    <row r="61" spans="1:8" ht="12.75">
      <c r="A61" s="69"/>
      <c r="B61" s="70"/>
      <c r="C61" s="70"/>
      <c r="D61" s="70"/>
      <c r="E61" s="70"/>
      <c r="F61" s="70"/>
      <c r="G61" s="70"/>
      <c r="H61" s="71"/>
    </row>
    <row r="62" spans="1:8" ht="12.75">
      <c r="A62" s="69"/>
      <c r="B62" s="70"/>
      <c r="C62" s="70"/>
      <c r="D62" s="70"/>
      <c r="E62" s="70"/>
      <c r="F62" s="70"/>
      <c r="G62" s="70"/>
      <c r="H62" s="71"/>
    </row>
    <row r="63" spans="1:8" ht="12.75">
      <c r="A63" s="69"/>
      <c r="B63" s="70"/>
      <c r="C63" s="70"/>
      <c r="D63" s="70"/>
      <c r="E63" s="70"/>
      <c r="F63" s="70"/>
      <c r="G63" s="70"/>
      <c r="H63" s="71"/>
    </row>
    <row r="64" spans="1:8" ht="12.75">
      <c r="A64" s="69"/>
      <c r="B64" s="70"/>
      <c r="C64" s="70"/>
      <c r="D64" s="70"/>
      <c r="E64" s="70"/>
      <c r="F64" s="70"/>
      <c r="G64" s="70"/>
      <c r="H64" s="71"/>
    </row>
    <row r="65" spans="1:8" ht="12.75">
      <c r="A65" s="72"/>
      <c r="B65" s="73"/>
      <c r="C65" s="73"/>
      <c r="D65" s="73"/>
      <c r="E65" s="73"/>
      <c r="F65" s="73"/>
      <c r="G65" s="73"/>
      <c r="H65" s="74"/>
    </row>
  </sheetData>
  <sheetProtection/>
  <mergeCells count="19">
    <mergeCell ref="A1:H1"/>
    <mergeCell ref="C12:H12"/>
    <mergeCell ref="C19:E19"/>
    <mergeCell ref="G52:H52"/>
    <mergeCell ref="C50:D50"/>
    <mergeCell ref="G51:H51"/>
    <mergeCell ref="E50:F50"/>
    <mergeCell ref="E51:F51"/>
    <mergeCell ref="C52:D52"/>
    <mergeCell ref="G50:H50"/>
    <mergeCell ref="A57:H65"/>
    <mergeCell ref="A56:H56"/>
    <mergeCell ref="A46:H46"/>
    <mergeCell ref="A47:H47"/>
    <mergeCell ref="C53:D53"/>
    <mergeCell ref="E53:F53"/>
    <mergeCell ref="C51:D51"/>
    <mergeCell ref="G53:H53"/>
    <mergeCell ref="E52:F52"/>
  </mergeCells>
  <conditionalFormatting sqref="H43">
    <cfRule type="cellIs" priority="1" dxfId="0" operator="greaterThan">
      <formula>35000.01</formula>
    </cfRule>
  </conditionalFormatting>
  <conditionalFormatting sqref="H39">
    <cfRule type="cellIs" priority="5" dxfId="0" operator="greaterThan" stopIfTrue="1">
      <formula>32407.01</formula>
    </cfRule>
  </conditionalFormatting>
  <hyperlinks>
    <hyperlink ref="B28" r:id="rId1" display="See Spectrum Budget and Billing Workbook for research prices"/>
  </hyperlinks>
  <printOptions/>
  <pageMargins left="0.75" right="0.5" top="0.75" bottom="0.71" header="0.5" footer="0.5"/>
  <pageSetup fitToHeight="0" fitToWidth="1" horizontalDpi="600" verticalDpi="600" orientation="portrait" scale="7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dc:creator>
  <cp:keywords/>
  <dc:description/>
  <cp:lastModifiedBy>Kim Stern</cp:lastModifiedBy>
  <cp:lastPrinted>2014-01-30T23:31:28Z</cp:lastPrinted>
  <dcterms:created xsi:type="dcterms:W3CDTF">1996-10-14T23:33:28Z</dcterms:created>
  <dcterms:modified xsi:type="dcterms:W3CDTF">2022-01-07T21:31:34Z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