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65" windowWidth="15480" windowHeight="11640" activeTab="0"/>
  </bookViews>
  <sheets>
    <sheet name="Calculator" sheetId="1" r:id="rId1"/>
    <sheet name="Glossary and definitions" sheetId="2" r:id="rId2"/>
    <sheet name="Sheet3" sheetId="3" r:id="rId3"/>
  </sheets>
  <definedNames/>
  <calcPr fullCalcOnLoad="1"/>
</workbook>
</file>

<file path=xl/sharedStrings.xml><?xml version="1.0" encoding="utf-8"?>
<sst xmlns="http://schemas.openxmlformats.org/spreadsheetml/2006/main" count="117" uniqueCount="103">
  <si>
    <t>Pretest probability = prevalence, which is a+c / a+b+c+d</t>
  </si>
  <si>
    <t xml:space="preserve">CER </t>
  </si>
  <si>
    <t>control event rate</t>
  </si>
  <si>
    <t>EER</t>
  </si>
  <si>
    <t>experimental event rate</t>
  </si>
  <si>
    <t>RRR</t>
  </si>
  <si>
    <t>ARR</t>
  </si>
  <si>
    <t>NNT</t>
  </si>
  <si>
    <t>number needed to treat (1 / ARR)</t>
  </si>
  <si>
    <t>prevalence</t>
  </si>
  <si>
    <t>Population Study Calculator</t>
  </si>
  <si>
    <t>Probabilities and Post test odds--</t>
  </si>
  <si>
    <t xml:space="preserve">*** </t>
  </si>
  <si>
    <t>absolute risk reduction  EER-CER</t>
  </si>
  <si>
    <t>Disease or problem</t>
  </si>
  <si>
    <t>Directions:</t>
  </si>
  <si>
    <t>2) Population numbers can be calculated from sensitivity/ specificity data by entering data into the green boxes,</t>
  </si>
  <si>
    <r>
      <t xml:space="preserve">3. </t>
    </r>
    <r>
      <rPr>
        <i/>
        <sz val="10"/>
        <rFont val="Arial"/>
        <family val="2"/>
      </rPr>
      <t>When the experimental treatment increases the probability of a bad event:</t>
    </r>
  </si>
  <si>
    <r>
      <t>RRI (relative risk increase):</t>
    </r>
    <r>
      <rPr>
        <sz val="10"/>
        <rFont val="Arial"/>
        <family val="2"/>
      </rPr>
      <t xml:space="preserve"> the increase in rates of bad events, comparing experimental patients to control patients in a trial, and calculated as for RBI. RRI is also used in assessing the effect of risk factors for disease.</t>
    </r>
  </si>
  <si>
    <r>
      <t>ARI (absolute risk increase):</t>
    </r>
    <r>
      <rPr>
        <sz val="10"/>
        <rFont val="Arial"/>
        <family val="2"/>
      </rPr>
      <t xml:space="preserve"> the absolute difference in rates of bad events, when the experimental treatment harms more patients than the control treatment; calculated as for ABI.</t>
    </r>
  </si>
  <si>
    <r>
      <t xml:space="preserve">Likelihood ratios  -- </t>
    </r>
    <r>
      <rPr>
        <i/>
        <sz val="12"/>
        <rFont val="Arial"/>
        <family val="0"/>
      </rPr>
      <t>will be calculated from sens / spec numbers entered in green box above</t>
    </r>
  </si>
  <si>
    <t>Post Test Probability +</t>
  </si>
  <si>
    <t>Post Test Probability -</t>
  </si>
  <si>
    <t xml:space="preserve">4)  Likelihood ratios can be calculated from sensitivity &amp; specificity data entered in the green boxes and </t>
  </si>
  <si>
    <t>an estimate of pretest odds entered in the gray box.</t>
  </si>
  <si>
    <r>
      <t>Confidence interval (CI):</t>
    </r>
    <r>
      <rPr>
        <sz val="10"/>
        <rFont val="Arial"/>
        <family val="2"/>
      </rPr>
      <t xml:space="preserve"> the CI quantifies the uncertainty in measurement; usually reported as 95% CI, which is the range of values within which we can be 95% sure that the true value for the whole population lies.</t>
    </r>
  </si>
  <si>
    <t>Terms Used in Diagnosis</t>
  </si>
  <si>
    <r>
      <t>Pretest odds:</t>
    </r>
    <r>
      <rPr>
        <sz val="10"/>
        <rFont val="Arial"/>
        <family val="2"/>
      </rPr>
      <t xml:space="preserve"> the odds that the patient has the target disorder before the test is carried out (pretest probability/[1 – pretest probability]).</t>
    </r>
  </si>
  <si>
    <r>
      <t>Likelihood ratio (LR):</t>
    </r>
    <r>
      <rPr>
        <sz val="10"/>
        <rFont val="Arial"/>
        <family val="2"/>
      </rPr>
      <t xml:space="preserve"> the ratio of the probability of a test result among patients with the target disorder to the probability of that same test result among patients who are free of the target disorder. The LR for a positive test (positive likelihood ratio) is calculated as sensitivity/ (1 – specificity). The LR for a negative test (negative likelihood ratio) is calculated as (1 – sensitivity)/specificity.</t>
    </r>
  </si>
  <si>
    <r>
      <t>Blinded:</t>
    </r>
    <r>
      <rPr>
        <sz val="10"/>
        <rFont val="Arial"/>
        <family val="2"/>
      </rPr>
      <t xml:space="preserve"> Any or all of the clinicians, patients or participants, outcome assessors, or statisticians were unaware of who received which study intervention. Those that are blinded are indicated in parentheses. If "initially" is indicated (e.g., blinded [patients and outcome assessor initially]), the code was broken during the trial, for instance, because of adverse effects.</t>
    </r>
  </si>
  <si>
    <r>
      <t>Blinded (unclear):</t>
    </r>
    <r>
      <rPr>
        <sz val="10"/>
        <rFont val="Arial"/>
        <family val="2"/>
      </rPr>
      <t xml:space="preserve"> The authors did not report or provide us with an indication of who, if anyone, was unaware of who received which study intervention.</t>
    </r>
  </si>
  <si>
    <t xml:space="preserve"> and from NPV / PPV by entering data in the purple boxes.  </t>
  </si>
  <si>
    <t>3)  RRR, NNT and ARR can be calculated from control and experrimental event rates by entering in data into the blue boxes.</t>
  </si>
  <si>
    <r>
      <t>RRR (relative risk reduction)</t>
    </r>
    <r>
      <rPr>
        <sz val="10"/>
        <rFont val="Arial"/>
        <family val="2"/>
      </rPr>
      <t>: the proportional reduction in rates of bad events between experimental (experimental event rate [EER]) and control (control event rate [CER]) patients in a trial, calculated as |EER – CER|/CER and accompanied by a 95% confidence interval (CI).</t>
    </r>
  </si>
  <si>
    <r>
      <t>Post-test odds:</t>
    </r>
    <r>
      <rPr>
        <sz val="10"/>
        <rFont val="Arial"/>
        <family val="2"/>
      </rPr>
      <t xml:space="preserve"> the odds that the patient has the target disorder after the test is carried out (pretest odds × LR).</t>
    </r>
  </si>
  <si>
    <r>
      <t>Post-test probability:</t>
    </r>
    <r>
      <rPr>
        <sz val="10"/>
        <rFont val="Arial"/>
        <family val="2"/>
      </rPr>
      <t xml:space="preserve"> the proportion of patients with that particular test result who have the target disorder (post-test odds/ [1 + post-test odds]). Use of a nomogram avoids the need for these calculations.</t>
    </r>
  </si>
  <si>
    <t>Figure. Comparison of test results with a diagnostic standard.</t>
  </si>
  <si>
    <r>
      <t>RBI (relative benefit increase):</t>
    </r>
    <r>
      <rPr>
        <sz val="10"/>
        <rFont val="Arial"/>
        <family val="2"/>
      </rPr>
      <t xml:space="preserve"> the increase in the rates of good events, comparing experimental and control patients in a trial, also calculated as |EER – CER|/CER.</t>
    </r>
  </si>
  <si>
    <r>
      <t>ABI (absolute benefit increase):</t>
    </r>
    <r>
      <rPr>
        <sz val="10"/>
        <rFont val="Arial"/>
        <family val="2"/>
      </rPr>
      <t xml:space="preserve"> the absolute arithmetic difference in event rates, |EER – CER|.</t>
    </r>
  </si>
  <si>
    <r>
      <t>NNT:</t>
    </r>
    <r>
      <rPr>
        <sz val="10"/>
        <rFont val="Arial"/>
        <family val="2"/>
      </rPr>
      <t xml:space="preserve"> calculated as 1/ABI; denotes the number of patients who must receive the experimental treatment to create 1 additional improved outcome in comparison with the control treatment.</t>
    </r>
  </si>
  <si>
    <t>+</t>
  </si>
  <si>
    <t>-</t>
  </si>
  <si>
    <t>A</t>
  </si>
  <si>
    <t>B</t>
  </si>
  <si>
    <t>C</t>
  </si>
  <si>
    <t>D</t>
  </si>
  <si>
    <t>True positive</t>
  </si>
  <si>
    <t>false positive</t>
  </si>
  <si>
    <t>false negative</t>
  </si>
  <si>
    <t>true negative</t>
  </si>
  <si>
    <t>Sensitivity</t>
  </si>
  <si>
    <t>Specificity</t>
  </si>
  <si>
    <t>PPV</t>
  </si>
  <si>
    <t>NPV</t>
  </si>
  <si>
    <t>n=</t>
  </si>
  <si>
    <t>From sens/ spec data:</t>
  </si>
  <si>
    <t>From PPV/ NPV data:</t>
  </si>
  <si>
    <t>***</t>
  </si>
  <si>
    <t>a/a+c</t>
  </si>
  <si>
    <t>d/b+d</t>
  </si>
  <si>
    <t>a/a+b</t>
  </si>
  <si>
    <t>d/c+d</t>
  </si>
  <si>
    <t>From actual #s</t>
  </si>
  <si>
    <t>pos test: sensitivity / 1- specificity</t>
  </si>
  <si>
    <t>neg test:  1-sensitivity / specificity</t>
  </si>
  <si>
    <t>c/a+c / d/b+d</t>
  </si>
  <si>
    <t>LR = post test odds / pre test odds</t>
  </si>
  <si>
    <t>a/b / (a+c)/(b+d)</t>
  </si>
  <si>
    <r>
      <t>a/a+c</t>
    </r>
    <r>
      <rPr>
        <b/>
        <sz val="10"/>
        <rFont val="Arial"/>
        <family val="2"/>
      </rPr>
      <t xml:space="preserve"> /</t>
    </r>
    <r>
      <rPr>
        <sz val="10"/>
        <rFont val="Arial"/>
        <family val="0"/>
      </rPr>
      <t xml:space="preserve"> b/b+d</t>
    </r>
  </si>
  <si>
    <t>Pretest Odds:</t>
  </si>
  <si>
    <t>Post test odds +</t>
  </si>
  <si>
    <t>Post test odds -</t>
  </si>
  <si>
    <t>Notes:</t>
  </si>
  <si>
    <r>
      <t>NNH (number needed to harm):</t>
    </r>
    <r>
      <rPr>
        <sz val="10"/>
        <rFont val="Arial"/>
        <family val="2"/>
      </rPr>
      <t xml:space="preserve"> the number of patients who, if they received the experimental treatment, would lead to 1 additional person being harmed compared with patients who receive the control treatment; calculated as 1/ARI.</t>
    </r>
  </si>
  <si>
    <t>LR relatively unaffected by disease prevalence</t>
  </si>
  <si>
    <t>LR can be calculated for different levels of criteria</t>
  </si>
  <si>
    <t>LR can transform pretest prob to post test prob, then calculate</t>
  </si>
  <si>
    <t>Can get probablilty from post-test odds</t>
  </si>
  <si>
    <t>Test +</t>
  </si>
  <si>
    <t>Test -</t>
  </si>
  <si>
    <t>ACP Journal Club</t>
  </si>
  <si>
    <t>Glossary</t>
  </si>
  <si>
    <t>Terms Used in Therapeutics</t>
  </si>
  <si>
    <r>
      <t>Sensitivity:</t>
    </r>
    <r>
      <rPr>
        <sz val="10"/>
        <rFont val="Arial"/>
        <family val="2"/>
      </rPr>
      <t xml:space="preserve"> the proportion of patients with the target disorder who have a positive test result (a/[a + c]) (Figure).</t>
    </r>
  </si>
  <si>
    <r>
      <t>Specificity:</t>
    </r>
    <r>
      <rPr>
        <sz val="10"/>
        <rFont val="Arial"/>
        <family val="2"/>
      </rPr>
      <t xml:space="preserve"> the proportion of patients without the target disorder who have a negative test result (d/[b + d]) (Figure).</t>
    </r>
  </si>
  <si>
    <r>
      <t>Pretest probability (prevalence):</t>
    </r>
    <r>
      <rPr>
        <sz val="10"/>
        <rFont val="Arial"/>
        <family val="2"/>
      </rPr>
      <t xml:space="preserve"> the proportion of patients who have the target disorder, as determined before the test is carried out ([a + c]/[a + b + c + d]) (Figure).</t>
    </r>
  </si>
  <si>
    <r>
      <t>Allocation concealed:</t>
    </r>
    <r>
      <rPr>
        <sz val="10"/>
        <rFont val="Arial"/>
        <family val="2"/>
      </rPr>
      <t xml:space="preserve"> The authors were deemed to have taken adequate measures to conceal allocation to study groups from those responsible for assessing patients for entry in the trial (e.g., central randomization; sequentially numbered, opaque, sealed envelopes; sealed envelopes from a closed bag; numbered or coded bottles or containers; drugs prepared by the pharmacy; or other descriptions that contain elements convincing of concealment).</t>
    </r>
  </si>
  <si>
    <r>
      <t>Allocation not concealed:</t>
    </r>
    <r>
      <rPr>
        <sz val="10"/>
        <rFont val="Arial"/>
        <family val="2"/>
      </rPr>
      <t xml:space="preserve"> The authors were deemed not to have taken adequate measures to conceal allocation to study groups from those responsible for assessing patients for entry in the trial (e.g., no concealment procedure, sealed envelopes that were not opaque, or other descriptions that contain elements not convincing of concealment).</t>
    </r>
  </si>
  <si>
    <r>
      <t>Unclear allocation concealment:</t>
    </r>
    <r>
      <rPr>
        <sz val="10"/>
        <rFont val="Arial"/>
        <family val="2"/>
      </rPr>
      <t xml:space="preserve"> The authors did not report or provide us with a description of an allocation concealment approach that allowed for classification as concealed or not concealed.</t>
    </r>
  </si>
  <si>
    <t>1) For calculating specificity and sensitivity from raw data, enter data in the yellow boxes</t>
  </si>
  <si>
    <r>
      <t>Unblinded:</t>
    </r>
    <r>
      <rPr>
        <sz val="10"/>
        <rFont val="Arial"/>
        <family val="2"/>
      </rPr>
      <t xml:space="preserve"> All participants in the trial (clinicians, patients or participants, outcome assessors, and statisticians) were aware of who received which study intervention.</t>
    </r>
  </si>
  <si>
    <t>Definitions Relating to Data Presentation in Therapeutics</t>
  </si>
  <si>
    <r>
      <t>1.</t>
    </r>
    <r>
      <rPr>
        <i/>
        <sz val="10"/>
        <rFont val="Arial"/>
        <family val="2"/>
      </rPr>
      <t xml:space="preserve"> When the experimental treatment reduces the risk for a bad event:</t>
    </r>
  </si>
  <si>
    <t>Calculator</t>
  </si>
  <si>
    <t>x</t>
  </si>
  <si>
    <t>y</t>
  </si>
  <si>
    <t>=</t>
  </si>
  <si>
    <t>relative risk redn (EER - CER) / CER</t>
  </si>
  <si>
    <t>For intervention that reduces a "bad" event</t>
  </si>
  <si>
    <t xml:space="preserve"> (enter data in decimel form)</t>
  </si>
  <si>
    <r>
      <t>ARR (absolute risk reduction):</t>
    </r>
    <r>
      <rPr>
        <sz val="10"/>
        <rFont val="Arial"/>
        <family val="2"/>
      </rPr>
      <t xml:space="preserve"> the absolute arithmetic difference in event rates, |EER – CER|.</t>
    </r>
  </si>
  <si>
    <r>
      <t>NNT (number needed to treat):</t>
    </r>
    <r>
      <rPr>
        <sz val="10"/>
        <rFont val="Arial"/>
        <family val="2"/>
      </rPr>
      <t xml:space="preserve"> the number of patients who need to be treated to prevent 1 additional bad outcome; calculated as 1/ARR, rounded up to the next highest whole number, and accompanied by its 95% CI.</t>
    </r>
  </si>
  <si>
    <r>
      <t>2.</t>
    </r>
    <r>
      <rPr>
        <i/>
        <sz val="10"/>
        <rFont val="Arial"/>
        <family val="2"/>
      </rPr>
      <t xml:space="preserve"> When the experimental treatment increases the probability of a good event: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</si>
</sst>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26">
    <font>
      <sz val="10"/>
      <name val="Arial"/>
      <family val="0"/>
    </font>
    <font>
      <b/>
      <sz val="10"/>
      <name val="Arial"/>
      <family val="2"/>
    </font>
    <font>
      <i/>
      <sz val="10"/>
      <name val="Arial"/>
      <family val="2"/>
    </font>
    <font>
      <sz val="16"/>
      <name val="Arial"/>
      <family val="2"/>
    </font>
    <font>
      <b/>
      <i/>
      <sz val="10"/>
      <name val="Arial"/>
      <family val="2"/>
    </font>
    <font>
      <b/>
      <sz val="12"/>
      <name val="Arial"/>
      <family val="2"/>
    </font>
    <font>
      <b/>
      <sz val="12.5"/>
      <name val="Arial"/>
      <family val="2"/>
    </font>
    <font>
      <u val="single"/>
      <sz val="10"/>
      <color indexed="12"/>
      <name val="Arial"/>
      <family val="0"/>
    </font>
    <font>
      <u val="single"/>
      <sz val="10"/>
      <color indexed="36"/>
      <name val="Arial"/>
      <family val="0"/>
    </font>
    <font>
      <b/>
      <i/>
      <sz val="10"/>
      <color indexed="10"/>
      <name val="Arial"/>
      <family val="0"/>
    </font>
    <font>
      <sz val="10"/>
      <color indexed="10"/>
      <name val="Arial"/>
      <family val="0"/>
    </font>
    <font>
      <b/>
      <sz val="10"/>
      <color indexed="10"/>
      <name val="Arial"/>
      <family val="0"/>
    </font>
    <font>
      <i/>
      <sz val="10"/>
      <color indexed="10"/>
      <name val="Arial"/>
      <family val="0"/>
    </font>
    <font>
      <i/>
      <sz val="12"/>
      <name val="Arial"/>
      <family val="0"/>
    </font>
    <font>
      <sz val="12"/>
      <name val="Arial"/>
      <family val="0"/>
    </font>
    <font>
      <b/>
      <i/>
      <sz val="14"/>
      <name val="Arial"/>
      <family val="0"/>
    </font>
    <font>
      <sz val="14"/>
      <name val="Arial"/>
      <family val="0"/>
    </font>
    <font>
      <b/>
      <i/>
      <sz val="12"/>
      <name val="Arial"/>
      <family val="0"/>
    </font>
    <font>
      <b/>
      <sz val="18"/>
      <color indexed="10"/>
      <name val="Arial"/>
      <family val="0"/>
    </font>
    <font>
      <b/>
      <sz val="14"/>
      <color indexed="10"/>
      <name val="Arial"/>
      <family val="0"/>
    </font>
    <font>
      <sz val="14"/>
      <color indexed="10"/>
      <name val="Arial"/>
      <family val="0"/>
    </font>
    <font>
      <sz val="24"/>
      <color indexed="10"/>
      <name val="Arial"/>
      <family val="0"/>
    </font>
    <font>
      <sz val="24"/>
      <name val="Arial"/>
      <family val="0"/>
    </font>
    <font>
      <i/>
      <sz val="24"/>
      <name val="Arial"/>
      <family val="0"/>
    </font>
    <font>
      <i/>
      <sz val="12"/>
      <color indexed="10"/>
      <name val="Arial"/>
      <family val="0"/>
    </font>
    <font>
      <b/>
      <i/>
      <sz val="12"/>
      <color indexed="10"/>
      <name val="Arial"/>
      <family val="0"/>
    </font>
  </fonts>
  <fills count="7">
    <fill>
      <patternFill/>
    </fill>
    <fill>
      <patternFill patternType="gray125"/>
    </fill>
    <fill>
      <patternFill patternType="solid">
        <fgColor indexed="50"/>
        <bgColor indexed="64"/>
      </patternFill>
    </fill>
    <fill>
      <patternFill patternType="solid">
        <fgColor indexed="13"/>
        <bgColor indexed="64"/>
      </patternFill>
    </fill>
    <fill>
      <patternFill patternType="solid">
        <fgColor indexed="45"/>
        <bgColor indexed="64"/>
      </patternFill>
    </fill>
    <fill>
      <patternFill patternType="solid">
        <fgColor indexed="55"/>
        <bgColor indexed="64"/>
      </patternFill>
    </fill>
    <fill>
      <patternFill patternType="solid">
        <fgColor indexed="44"/>
        <bgColor indexed="64"/>
      </patternFill>
    </fill>
  </fills>
  <borders count="18">
    <border>
      <left/>
      <right/>
      <top/>
      <bottom/>
      <diagonal/>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thin"/>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2" fillId="0" borderId="0" xfId="0" applyFont="1" applyAlignment="1">
      <alignment/>
    </xf>
    <xf numFmtId="0" fontId="3" fillId="0" borderId="0" xfId="0" applyFont="1"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2" fillId="0" borderId="0" xfId="0" applyFont="1" applyAlignment="1">
      <alignment horizontal="right"/>
    </xf>
    <xf numFmtId="49" fontId="0" fillId="0" borderId="0" xfId="0" applyNumberFormat="1" applyFont="1" applyAlignment="1">
      <alignment vertical="top" wrapText="1"/>
    </xf>
    <xf numFmtId="49" fontId="5" fillId="0" borderId="0" xfId="0" applyNumberFormat="1" applyFont="1" applyAlignment="1">
      <alignment vertical="top" wrapText="1"/>
    </xf>
    <xf numFmtId="49" fontId="0" fillId="0" borderId="0" xfId="0" applyNumberFormat="1" applyAlignment="1">
      <alignment vertical="top" wrapText="1"/>
    </xf>
    <xf numFmtId="49" fontId="6" fillId="0" borderId="0" xfId="0" applyNumberFormat="1" applyFont="1" applyAlignment="1">
      <alignment vertical="top" wrapText="1"/>
    </xf>
    <xf numFmtId="49" fontId="1" fillId="0" borderId="0" xfId="0" applyNumberFormat="1" applyFont="1" applyAlignment="1">
      <alignment vertical="top" wrapText="1"/>
    </xf>
    <xf numFmtId="49" fontId="2" fillId="0" borderId="0" xfId="0" applyNumberFormat="1" applyFont="1" applyAlignment="1">
      <alignment vertical="top" wrapText="1"/>
    </xf>
    <xf numFmtId="0" fontId="0" fillId="0" borderId="0" xfId="0" applyFill="1" applyBorder="1" applyAlignment="1">
      <alignment/>
    </xf>
    <xf numFmtId="0" fontId="0" fillId="0" borderId="0" xfId="0" applyFont="1" applyAlignment="1">
      <alignment/>
    </xf>
    <xf numFmtId="0" fontId="0" fillId="2" borderId="4" xfId="0" applyFill="1" applyBorder="1" applyAlignment="1">
      <alignment/>
    </xf>
    <xf numFmtId="0" fontId="0" fillId="0" borderId="0" xfId="0" applyFont="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5" xfId="0" applyFill="1" applyBorder="1" applyAlignment="1">
      <alignment/>
    </xf>
    <xf numFmtId="0" fontId="0" fillId="4" borderId="4" xfId="0" applyFill="1" applyBorder="1" applyAlignment="1">
      <alignment/>
    </xf>
    <xf numFmtId="0" fontId="0" fillId="5" borderId="4" xfId="0" applyFill="1" applyBorder="1" applyAlignment="1">
      <alignment/>
    </xf>
    <xf numFmtId="2" fontId="0" fillId="6" borderId="4" xfId="0" applyNumberFormat="1" applyFill="1" applyBorder="1" applyAlignment="1">
      <alignment/>
    </xf>
    <xf numFmtId="2" fontId="0" fillId="0" borderId="0" xfId="0" applyNumberFormat="1" applyAlignment="1">
      <alignment/>
    </xf>
    <xf numFmtId="0" fontId="9"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0" fontId="11" fillId="0" borderId="0" xfId="0" applyFont="1" applyBorder="1" applyAlignment="1">
      <alignment horizontal="right"/>
    </xf>
    <xf numFmtId="0" fontId="12" fillId="0" borderId="0" xfId="0" applyFont="1" applyBorder="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8" fillId="0" borderId="1"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0" fontId="18" fillId="0" borderId="5"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21" fillId="0" borderId="0" xfId="0" applyFont="1" applyBorder="1" applyAlignment="1">
      <alignment horizontal="center"/>
    </xf>
    <xf numFmtId="0" fontId="22" fillId="0" borderId="0" xfId="0" applyFont="1" applyAlignment="1">
      <alignment/>
    </xf>
    <xf numFmtId="0" fontId="22" fillId="0" borderId="0" xfId="0" applyFont="1" applyAlignment="1">
      <alignment horizontal="center"/>
    </xf>
    <xf numFmtId="0" fontId="23" fillId="0" borderId="0" xfId="0" applyFont="1" applyAlignment="1">
      <alignment horizontal="center"/>
    </xf>
    <xf numFmtId="0" fontId="24" fillId="0" borderId="0" xfId="0" applyFont="1" applyBorder="1" applyAlignment="1">
      <alignment/>
    </xf>
    <xf numFmtId="0" fontId="25" fillId="0" borderId="0" xfId="0" applyFont="1" applyBorder="1" applyAlignment="1">
      <alignment/>
    </xf>
    <xf numFmtId="0" fontId="0" fillId="0" borderId="6" xfId="0" applyBorder="1" applyAlignment="1">
      <alignment/>
    </xf>
    <xf numFmtId="0" fontId="0" fillId="0" borderId="7" xfId="0" applyBorder="1" applyAlignment="1">
      <alignment/>
    </xf>
    <xf numFmtId="0" fontId="0" fillId="4" borderId="4" xfId="0" applyFont="1" applyFill="1" applyBorder="1" applyAlignment="1">
      <alignment/>
    </xf>
    <xf numFmtId="0" fontId="0" fillId="0" borderId="8" xfId="0" applyFill="1" applyBorder="1" applyAlignment="1">
      <alignment/>
    </xf>
    <xf numFmtId="0" fontId="0" fillId="0" borderId="9" xfId="0" applyFill="1" applyBorder="1" applyAlignment="1">
      <alignment/>
    </xf>
    <xf numFmtId="0" fontId="4" fillId="0" borderId="10" xfId="0" applyFont="1" applyBorder="1" applyAlignment="1">
      <alignment/>
    </xf>
    <xf numFmtId="0" fontId="4" fillId="0" borderId="11" xfId="0" applyFont="1" applyBorder="1" applyAlignment="1">
      <alignment horizontal="center"/>
    </xf>
    <xf numFmtId="0" fontId="0" fillId="0" borderId="12" xfId="0" applyBorder="1" applyAlignment="1">
      <alignment/>
    </xf>
    <xf numFmtId="0" fontId="4" fillId="0" borderId="13" xfId="0" applyFont="1" applyBorder="1" applyAlignment="1">
      <alignment/>
    </xf>
    <xf numFmtId="0" fontId="4" fillId="0" borderId="0" xfId="0" applyFont="1" applyBorder="1" applyAlignment="1">
      <alignment horizontal="center"/>
    </xf>
    <xf numFmtId="0" fontId="0" fillId="0" borderId="14" xfId="0" applyBorder="1" applyAlignment="1">
      <alignment/>
    </xf>
    <xf numFmtId="0" fontId="4" fillId="0" borderId="15" xfId="0" applyFont="1" applyBorder="1" applyAlignment="1">
      <alignment/>
    </xf>
    <xf numFmtId="0" fontId="4" fillId="0" borderId="16" xfId="0" applyFont="1" applyBorder="1" applyAlignment="1">
      <alignment horizontal="center"/>
    </xf>
    <xf numFmtId="0" fontId="0" fillId="0" borderId="17" xfId="0" applyBorder="1" applyAlignment="1">
      <alignment/>
    </xf>
    <xf numFmtId="0" fontId="0" fillId="0" borderId="0" xfId="0" applyAlignment="1">
      <alignment horizontal="left"/>
    </xf>
    <xf numFmtId="0" fontId="1" fillId="0" borderId="0" xfId="0" applyFont="1" applyAlignment="1">
      <alignment/>
    </xf>
    <xf numFmtId="0" fontId="5" fillId="0" borderId="4" xfId="0" applyFont="1" applyBorder="1" applyAlignment="1">
      <alignment horizontal="center"/>
    </xf>
    <xf numFmtId="0" fontId="0" fillId="0" borderId="4" xfId="0" applyBorder="1" applyAlignment="1">
      <alignment/>
    </xf>
    <xf numFmtId="49" fontId="0" fillId="0" borderId="0" xfId="0" applyNumberFormat="1"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59</xdr:row>
      <xdr:rowOff>0</xdr:rowOff>
    </xdr:from>
    <xdr:to>
      <xdr:col>1</xdr:col>
      <xdr:colOff>2209800</xdr:colOff>
      <xdr:row>66</xdr:row>
      <xdr:rowOff>85725</xdr:rowOff>
    </xdr:to>
    <xdr:pic>
      <xdr:nvPicPr>
        <xdr:cNvPr id="1" name="Picture 1"/>
        <xdr:cNvPicPr preferRelativeResize="1">
          <a:picLocks noChangeAspect="1"/>
        </xdr:cNvPicPr>
      </xdr:nvPicPr>
      <xdr:blipFill>
        <a:blip r:embed="rId1"/>
        <a:stretch>
          <a:fillRect/>
        </a:stretch>
      </xdr:blipFill>
      <xdr:spPr>
        <a:xfrm>
          <a:off x="590550" y="11906250"/>
          <a:ext cx="220980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O36"/>
  <sheetViews>
    <sheetView tabSelected="1" workbookViewId="0" topLeftCell="A3">
      <selection activeCell="M11" sqref="M11"/>
    </sheetView>
  </sheetViews>
  <sheetFormatPr defaultColWidth="9.140625" defaultRowHeight="12.75"/>
  <cols>
    <col min="1" max="1" width="4.140625" style="0" customWidth="1"/>
    <col min="2" max="2" width="10.421875" style="0" bestFit="1" customWidth="1"/>
    <col min="3" max="4" width="8.8515625" style="0" customWidth="1"/>
    <col min="5" max="5" width="9.7109375" style="0" customWidth="1"/>
    <col min="6" max="7" width="8.8515625" style="0" customWidth="1"/>
    <col min="8" max="8" width="4.00390625" style="0" customWidth="1"/>
    <col min="9" max="10" width="8.8515625" style="0" customWidth="1"/>
    <col min="11" max="11" width="5.421875" style="0" customWidth="1"/>
    <col min="12" max="16384" width="8.8515625" style="0" customWidth="1"/>
  </cols>
  <sheetData>
    <row r="1" spans="7:10" ht="26.25" customHeight="1">
      <c r="G1" s="35" t="s">
        <v>10</v>
      </c>
      <c r="H1" s="36"/>
      <c r="I1" s="36"/>
      <c r="J1" s="36"/>
    </row>
    <row r="2" spans="2:13" ht="24.75" customHeight="1">
      <c r="B2" s="28"/>
      <c r="C2" s="48" t="s">
        <v>14</v>
      </c>
      <c r="D2" s="49"/>
      <c r="F2" s="33" t="s">
        <v>62</v>
      </c>
      <c r="G2" s="34"/>
      <c r="H2" s="34"/>
      <c r="I2" s="33" t="s">
        <v>55</v>
      </c>
      <c r="J2" s="34"/>
      <c r="K2" s="34"/>
      <c r="L2" s="33" t="s">
        <v>56</v>
      </c>
      <c r="M2" s="34"/>
    </row>
    <row r="3" spans="2:14" ht="21.75" customHeight="1" thickBot="1">
      <c r="B3" s="30"/>
      <c r="C3" s="44" t="s">
        <v>40</v>
      </c>
      <c r="D3" s="44" t="s">
        <v>41</v>
      </c>
      <c r="E3" s="45"/>
      <c r="F3" s="46" t="s">
        <v>40</v>
      </c>
      <c r="G3" s="46" t="s">
        <v>41</v>
      </c>
      <c r="H3" s="45"/>
      <c r="I3" s="46" t="s">
        <v>40</v>
      </c>
      <c r="J3" s="46" t="s">
        <v>41</v>
      </c>
      <c r="K3" s="45"/>
      <c r="L3" s="46" t="s">
        <v>40</v>
      </c>
      <c r="M3" s="46" t="s">
        <v>41</v>
      </c>
      <c r="N3" s="47" t="s">
        <v>54</v>
      </c>
    </row>
    <row r="4" spans="1:14" ht="39" customHeight="1">
      <c r="A4" s="3"/>
      <c r="B4" s="42" t="s">
        <v>78</v>
      </c>
      <c r="C4" s="38" t="s">
        <v>42</v>
      </c>
      <c r="D4" s="39" t="s">
        <v>43</v>
      </c>
      <c r="F4" s="20">
        <v>78</v>
      </c>
      <c r="G4" s="21">
        <v>45</v>
      </c>
      <c r="I4" s="5">
        <f>PRODUCT(I6,I8)</f>
        <v>0.5226000000000001</v>
      </c>
      <c r="J4" s="6">
        <f>J6-J5</f>
        <v>0.2958</v>
      </c>
      <c r="L4" s="5">
        <f>PRODUCT(N4,L10)</f>
        <v>4489</v>
      </c>
      <c r="M4" s="50">
        <f>N4-L4</f>
        <v>-4422</v>
      </c>
      <c r="N4" s="52">
        <v>67</v>
      </c>
    </row>
    <row r="5" spans="2:14" ht="45" customHeight="1" thickBot="1">
      <c r="B5" s="43" t="s">
        <v>79</v>
      </c>
      <c r="C5" s="40" t="s">
        <v>44</v>
      </c>
      <c r="D5" s="41" t="s">
        <v>45</v>
      </c>
      <c r="F5" s="22">
        <v>14</v>
      </c>
      <c r="G5" s="23">
        <v>12</v>
      </c>
      <c r="I5" s="53">
        <f>I6-I4</f>
        <v>0.14739999999999998</v>
      </c>
      <c r="J5" s="54">
        <f>PRODUCT(I9,J6)</f>
        <v>0.0442</v>
      </c>
      <c r="L5" s="7">
        <f>N5-M5</f>
        <v>267</v>
      </c>
      <c r="M5" s="51">
        <f>PRODUCT(L11,M11)</f>
        <v>89</v>
      </c>
      <c r="N5" s="52">
        <v>356</v>
      </c>
    </row>
    <row r="6" spans="2:13" ht="21.75" customHeight="1">
      <c r="B6" s="29"/>
      <c r="C6" s="29"/>
      <c r="D6" s="29"/>
      <c r="F6" s="19" t="s">
        <v>9</v>
      </c>
      <c r="G6" s="19">
        <f>(F4+F5)/(F4+F5+G4+G5)</f>
        <v>0.6174496644295302</v>
      </c>
      <c r="H6" s="9" t="s">
        <v>54</v>
      </c>
      <c r="I6" s="18">
        <v>0.67</v>
      </c>
      <c r="J6" s="18">
        <v>0.34</v>
      </c>
      <c r="K6" s="3"/>
      <c r="L6" s="16"/>
      <c r="M6" s="16"/>
    </row>
    <row r="7" spans="2:5" ht="13.5" thickBot="1">
      <c r="B7" s="29"/>
      <c r="C7" s="29"/>
      <c r="D7" s="29"/>
      <c r="E7" s="8"/>
    </row>
    <row r="8" spans="2:13" ht="12.75">
      <c r="B8" s="31" t="s">
        <v>42</v>
      </c>
      <c r="C8" s="32" t="s">
        <v>46</v>
      </c>
      <c r="D8" s="29"/>
      <c r="E8" s="55" t="s">
        <v>50</v>
      </c>
      <c r="F8" s="56" t="s">
        <v>58</v>
      </c>
      <c r="G8" s="57">
        <f>F4/(F4+F5)</f>
        <v>0.8478260869565217</v>
      </c>
      <c r="I8" s="18">
        <v>0.78</v>
      </c>
      <c r="L8" s="1" t="s">
        <v>57</v>
      </c>
      <c r="M8" s="1"/>
    </row>
    <row r="9" spans="2:13" ht="12.75">
      <c r="B9" s="31" t="s">
        <v>43</v>
      </c>
      <c r="C9" s="32" t="s">
        <v>47</v>
      </c>
      <c r="D9" s="29"/>
      <c r="E9" s="58" t="s">
        <v>51</v>
      </c>
      <c r="F9" s="59" t="s">
        <v>59</v>
      </c>
      <c r="G9" s="60">
        <f>G5/(G5+G4)</f>
        <v>0.21052631578947367</v>
      </c>
      <c r="I9" s="18">
        <v>0.13</v>
      </c>
      <c r="L9" s="1" t="s">
        <v>57</v>
      </c>
      <c r="M9" s="1"/>
    </row>
    <row r="10" spans="2:12" ht="12.75">
      <c r="B10" s="31" t="s">
        <v>44</v>
      </c>
      <c r="C10" s="32" t="s">
        <v>48</v>
      </c>
      <c r="D10" s="29"/>
      <c r="E10" s="58" t="s">
        <v>52</v>
      </c>
      <c r="F10" s="59" t="s">
        <v>60</v>
      </c>
      <c r="G10" s="60">
        <f>F4/(F4+G4)</f>
        <v>0.6341463414634146</v>
      </c>
      <c r="I10" s="1" t="s">
        <v>57</v>
      </c>
      <c r="J10" s="2"/>
      <c r="L10" s="24">
        <v>67</v>
      </c>
    </row>
    <row r="11" spans="2:12" ht="13.5" thickBot="1">
      <c r="B11" s="31" t="s">
        <v>45</v>
      </c>
      <c r="C11" s="32" t="s">
        <v>49</v>
      </c>
      <c r="D11" s="29"/>
      <c r="E11" s="61" t="s">
        <v>53</v>
      </c>
      <c r="F11" s="62" t="s">
        <v>61</v>
      </c>
      <c r="G11" s="63">
        <f>G5/(G5+F5)</f>
        <v>0.46153846153846156</v>
      </c>
      <c r="I11" s="1" t="s">
        <v>57</v>
      </c>
      <c r="J11" s="2"/>
      <c r="L11" s="24">
        <v>89</v>
      </c>
    </row>
    <row r="13" spans="4:5" ht="15" customHeight="1">
      <c r="D13" s="4"/>
      <c r="E13" s="4"/>
    </row>
    <row r="14" spans="2:8" ht="18" customHeight="1">
      <c r="B14" s="37" t="s">
        <v>20</v>
      </c>
      <c r="C14" s="34"/>
      <c r="D14" s="34"/>
      <c r="E14" s="34"/>
      <c r="F14" s="34"/>
      <c r="G14" s="34"/>
      <c r="H14" s="34"/>
    </row>
    <row r="15" spans="3:9" ht="12.75">
      <c r="C15" t="s">
        <v>63</v>
      </c>
      <c r="G15" t="s">
        <v>68</v>
      </c>
      <c r="I15" s="8">
        <f>I8/(1-I9)</f>
        <v>0.896551724137931</v>
      </c>
    </row>
    <row r="16" spans="3:9" ht="12.75">
      <c r="C16" t="s">
        <v>64</v>
      </c>
      <c r="G16" t="s">
        <v>65</v>
      </c>
      <c r="I16" s="8">
        <f>(1-I8)/I9</f>
        <v>1.692307692307692</v>
      </c>
    </row>
    <row r="17" spans="1:5" ht="16.5" customHeight="1">
      <c r="A17" s="34"/>
      <c r="B17" s="37" t="s">
        <v>11</v>
      </c>
      <c r="C17" s="33"/>
      <c r="D17" s="33"/>
      <c r="E17" s="33"/>
    </row>
    <row r="18" spans="3:9" ht="12.75">
      <c r="C18" s="17" t="s">
        <v>66</v>
      </c>
      <c r="D18" s="17"/>
      <c r="E18" s="17"/>
      <c r="F18" s="17"/>
      <c r="G18" s="17" t="s">
        <v>67</v>
      </c>
      <c r="H18" s="17"/>
      <c r="I18" s="17"/>
    </row>
    <row r="19" spans="3:9" ht="15">
      <c r="C19" t="s">
        <v>69</v>
      </c>
      <c r="E19" s="25">
        <v>0.45</v>
      </c>
      <c r="I19" s="37" t="s">
        <v>98</v>
      </c>
    </row>
    <row r="20" spans="3:14" ht="15">
      <c r="C20" t="s">
        <v>70</v>
      </c>
      <c r="E20">
        <f>PRODUCT(I15,E19)</f>
        <v>0.403448275862069</v>
      </c>
      <c r="I20" s="33" t="s">
        <v>99</v>
      </c>
      <c r="J20" s="37"/>
      <c r="K20" s="37"/>
      <c r="L20" s="33"/>
      <c r="M20" s="33"/>
      <c r="N20" s="33"/>
    </row>
    <row r="21" spans="3:14" ht="12.75">
      <c r="C21" t="s">
        <v>71</v>
      </c>
      <c r="E21">
        <f>PRODUCT(E19,I16)</f>
        <v>0.7615384615384615</v>
      </c>
      <c r="I21" s="1" t="s">
        <v>1</v>
      </c>
      <c r="J21" t="s">
        <v>2</v>
      </c>
      <c r="N21" s="26">
        <v>0.30833</v>
      </c>
    </row>
    <row r="22" spans="3:14" ht="12.75">
      <c r="C22" s="8" t="s">
        <v>21</v>
      </c>
      <c r="D22" s="8"/>
      <c r="E22" s="8">
        <f>E20/(1+E20)</f>
        <v>0.28746928746928746</v>
      </c>
      <c r="I22" s="1" t="s">
        <v>3</v>
      </c>
      <c r="J22" t="s">
        <v>4</v>
      </c>
      <c r="N22" s="26">
        <v>0.247059</v>
      </c>
    </row>
    <row r="23" spans="3:14" ht="12.75">
      <c r="C23" s="8" t="s">
        <v>22</v>
      </c>
      <c r="D23" s="8"/>
      <c r="E23" s="8">
        <f>E21/(1+E21)</f>
        <v>0.43231441048034935</v>
      </c>
      <c r="I23" s="1" t="s">
        <v>5</v>
      </c>
      <c r="J23" t="s">
        <v>97</v>
      </c>
      <c r="N23" s="27">
        <f>(N22-N21)/N21</f>
        <v>-0.19871890506924397</v>
      </c>
    </row>
    <row r="24" spans="2:14" ht="15">
      <c r="B24" s="37" t="s">
        <v>72</v>
      </c>
      <c r="I24" s="1" t="s">
        <v>6</v>
      </c>
      <c r="J24" t="s">
        <v>13</v>
      </c>
      <c r="N24" s="27">
        <f>N22-N21</f>
        <v>-0.06127099999999999</v>
      </c>
    </row>
    <row r="25" spans="3:14" ht="12.75">
      <c r="C25" s="16" t="s">
        <v>0</v>
      </c>
      <c r="I25" s="1" t="s">
        <v>7</v>
      </c>
      <c r="J25" t="s">
        <v>8</v>
      </c>
      <c r="N25" s="27">
        <f>1/N24</f>
        <v>-16.320934863148963</v>
      </c>
    </row>
    <row r="26" ht="12.75">
      <c r="C26" t="s">
        <v>74</v>
      </c>
    </row>
    <row r="27" ht="12.75">
      <c r="C27" t="s">
        <v>75</v>
      </c>
    </row>
    <row r="28" spans="3:15" ht="15.75">
      <c r="C28" t="s">
        <v>76</v>
      </c>
      <c r="L28" s="65" t="s">
        <v>93</v>
      </c>
      <c r="M28" s="66" t="s">
        <v>94</v>
      </c>
      <c r="N28" s="66" t="s">
        <v>95</v>
      </c>
      <c r="O28" s="66" t="s">
        <v>96</v>
      </c>
    </row>
    <row r="29" spans="3:15" ht="12.75">
      <c r="C29" t="s">
        <v>77</v>
      </c>
      <c r="M29" s="67">
        <v>259</v>
      </c>
      <c r="N29" s="67">
        <v>840</v>
      </c>
      <c r="O29" s="67">
        <f>M29/N29</f>
        <v>0.30833333333333335</v>
      </c>
    </row>
    <row r="30" spans="1:15" ht="15">
      <c r="A30" s="33" t="s">
        <v>12</v>
      </c>
      <c r="B30" s="37" t="s">
        <v>15</v>
      </c>
      <c r="M30" s="67">
        <v>210</v>
      </c>
      <c r="N30" s="67">
        <v>850</v>
      </c>
      <c r="O30" s="67">
        <f>M30/N30</f>
        <v>0.24705882352941178</v>
      </c>
    </row>
    <row r="31" spans="2:15" ht="12.75">
      <c r="B31" t="s">
        <v>89</v>
      </c>
      <c r="M31" s="67"/>
      <c r="N31" s="67"/>
      <c r="O31" s="67" t="e">
        <f>M31/N31</f>
        <v>#DIV/0!</v>
      </c>
    </row>
    <row r="32" ht="12.75">
      <c r="B32" t="s">
        <v>16</v>
      </c>
    </row>
    <row r="33" ht="12.75">
      <c r="B33" t="s">
        <v>31</v>
      </c>
    </row>
    <row r="34" ht="12.75">
      <c r="B34" t="s">
        <v>32</v>
      </c>
    </row>
    <row r="35" ht="12.75">
      <c r="B35" s="64" t="s">
        <v>23</v>
      </c>
    </row>
    <row r="36" ht="12.75">
      <c r="B36" t="s">
        <v>24</v>
      </c>
    </row>
  </sheetData>
  <printOptions/>
  <pageMargins left="0.75" right="0.75" top="1" bottom="1" header="0.5" footer="0.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B68"/>
  <sheetViews>
    <sheetView workbookViewId="0" topLeftCell="A1">
      <selection activeCell="B4" sqref="B4"/>
    </sheetView>
  </sheetViews>
  <sheetFormatPr defaultColWidth="9.140625" defaultRowHeight="12.75"/>
  <cols>
    <col min="1" max="1" width="8.8515625" style="0" customWidth="1"/>
    <col min="2" max="2" width="101.00390625" style="0" customWidth="1"/>
    <col min="3" max="16384" width="8.8515625" style="0" customWidth="1"/>
  </cols>
  <sheetData>
    <row r="1" spans="1:2" ht="15.75">
      <c r="A1" s="68"/>
      <c r="B1" s="11" t="s">
        <v>80</v>
      </c>
    </row>
    <row r="2" spans="1:2" ht="12.75">
      <c r="A2" s="68"/>
      <c r="B2" s="12"/>
    </row>
    <row r="3" spans="1:2" ht="16.5">
      <c r="A3" s="68"/>
      <c r="B3" s="13" t="s">
        <v>81</v>
      </c>
    </row>
    <row r="4" spans="1:2" ht="12.75">
      <c r="A4" s="68"/>
      <c r="B4" s="12"/>
    </row>
    <row r="5" spans="1:2" ht="12.75">
      <c r="A5" s="68"/>
      <c r="B5" s="14" t="s">
        <v>82</v>
      </c>
    </row>
    <row r="6" spans="1:2" ht="12.75">
      <c r="A6" s="68"/>
      <c r="B6" s="14" t="s">
        <v>86</v>
      </c>
    </row>
    <row r="7" spans="1:2" ht="12.75">
      <c r="A7" s="68"/>
      <c r="B7" s="12"/>
    </row>
    <row r="8" spans="1:2" ht="12.75">
      <c r="A8" s="68"/>
      <c r="B8" s="14" t="s">
        <v>87</v>
      </c>
    </row>
    <row r="9" spans="1:2" ht="12.75">
      <c r="A9" s="68"/>
      <c r="B9" s="12"/>
    </row>
    <row r="10" spans="1:2" ht="25.5">
      <c r="A10" s="68"/>
      <c r="B10" s="14" t="s">
        <v>88</v>
      </c>
    </row>
    <row r="11" spans="1:2" ht="12.75">
      <c r="A11" s="68"/>
      <c r="B11" s="12"/>
    </row>
    <row r="12" spans="1:2" ht="12.75">
      <c r="A12" s="68"/>
      <c r="B12" s="14" t="s">
        <v>29</v>
      </c>
    </row>
    <row r="13" spans="1:2" ht="12.75">
      <c r="A13" s="68"/>
      <c r="B13" s="12"/>
    </row>
    <row r="14" spans="1:2" ht="25.5">
      <c r="A14" s="68"/>
      <c r="B14" s="14" t="s">
        <v>30</v>
      </c>
    </row>
    <row r="15" spans="1:2" ht="12.75">
      <c r="A15" s="68"/>
      <c r="B15" s="12"/>
    </row>
    <row r="16" spans="1:2" ht="25.5">
      <c r="A16" s="68"/>
      <c r="B16" s="14" t="s">
        <v>90</v>
      </c>
    </row>
    <row r="17" spans="1:2" ht="12.75">
      <c r="A17" s="68"/>
      <c r="B17" s="12"/>
    </row>
    <row r="18" spans="1:2" ht="12.75">
      <c r="A18" s="68"/>
      <c r="B18" s="14" t="s">
        <v>91</v>
      </c>
    </row>
    <row r="19" spans="1:2" ht="12.75">
      <c r="A19" s="68"/>
      <c r="B19" s="10" t="s">
        <v>92</v>
      </c>
    </row>
    <row r="20" spans="1:2" ht="12.75">
      <c r="A20" s="68"/>
      <c r="B20" s="12"/>
    </row>
    <row r="21" spans="1:2" ht="12.75">
      <c r="A21" s="68"/>
      <c r="B21" s="14" t="s">
        <v>33</v>
      </c>
    </row>
    <row r="22" spans="1:2" ht="12.75">
      <c r="A22" s="68"/>
      <c r="B22" s="12"/>
    </row>
    <row r="23" spans="1:2" ht="12.75">
      <c r="A23" s="68"/>
      <c r="B23" s="14" t="s">
        <v>100</v>
      </c>
    </row>
    <row r="24" spans="1:2" ht="12.75">
      <c r="A24" s="68"/>
      <c r="B24" s="12"/>
    </row>
    <row r="25" spans="1:2" ht="25.5">
      <c r="A25" s="68"/>
      <c r="B25" s="14" t="s">
        <v>101</v>
      </c>
    </row>
    <row r="26" spans="1:2" ht="12.75">
      <c r="A26" s="68"/>
      <c r="B26" s="12"/>
    </row>
    <row r="27" spans="1:2" ht="12.75">
      <c r="A27" s="68"/>
      <c r="B27" s="10" t="s">
        <v>102</v>
      </c>
    </row>
    <row r="28" spans="1:2" ht="12.75">
      <c r="A28" s="68"/>
      <c r="B28" s="12"/>
    </row>
    <row r="29" spans="1:2" ht="25.5">
      <c r="A29" s="68"/>
      <c r="B29" s="14" t="s">
        <v>37</v>
      </c>
    </row>
    <row r="30" spans="1:2" ht="12.75">
      <c r="A30" s="68"/>
      <c r="B30" s="12"/>
    </row>
    <row r="31" spans="1:2" ht="12.75">
      <c r="A31" s="68"/>
      <c r="B31" s="14" t="s">
        <v>38</v>
      </c>
    </row>
    <row r="32" spans="1:2" ht="12.75">
      <c r="A32" s="68"/>
      <c r="B32" s="12"/>
    </row>
    <row r="33" spans="1:2" ht="25.5">
      <c r="A33" s="68"/>
      <c r="B33" s="14" t="s">
        <v>39</v>
      </c>
    </row>
    <row r="34" spans="1:2" ht="12.75">
      <c r="A34" s="68"/>
      <c r="B34" s="12"/>
    </row>
    <row r="35" spans="1:2" ht="12.75">
      <c r="A35" s="68"/>
      <c r="B35" s="10" t="s">
        <v>17</v>
      </c>
    </row>
    <row r="36" spans="1:2" ht="12.75">
      <c r="A36" s="68"/>
      <c r="B36" s="12"/>
    </row>
    <row r="37" spans="1:2" ht="25.5">
      <c r="A37" s="68"/>
      <c r="B37" s="14" t="s">
        <v>18</v>
      </c>
    </row>
    <row r="38" spans="1:2" ht="12.75">
      <c r="A38" s="68"/>
      <c r="B38" s="12"/>
    </row>
    <row r="39" spans="1:2" ht="25.5">
      <c r="A39" s="68"/>
      <c r="B39" s="14" t="s">
        <v>19</v>
      </c>
    </row>
    <row r="40" spans="1:2" ht="12.75">
      <c r="A40" s="68"/>
      <c r="B40" s="12"/>
    </row>
    <row r="41" spans="1:2" ht="38.25">
      <c r="A41" s="68"/>
      <c r="B41" s="14" t="s">
        <v>73</v>
      </c>
    </row>
    <row r="42" spans="1:2" ht="12.75">
      <c r="A42" s="68"/>
      <c r="B42" s="12"/>
    </row>
    <row r="43" spans="1:2" ht="25.5">
      <c r="A43" s="68"/>
      <c r="B43" s="14" t="s">
        <v>25</v>
      </c>
    </row>
    <row r="44" spans="1:2" ht="12.75">
      <c r="A44" s="68"/>
      <c r="B44" s="12"/>
    </row>
    <row r="45" spans="1:2" ht="12.75">
      <c r="A45" s="68"/>
      <c r="B45" s="14" t="s">
        <v>26</v>
      </c>
    </row>
    <row r="46" spans="1:2" ht="12.75">
      <c r="A46" s="68"/>
      <c r="B46" s="14" t="s">
        <v>83</v>
      </c>
    </row>
    <row r="47" spans="1:2" ht="12.75">
      <c r="A47" s="68"/>
      <c r="B47" s="12"/>
    </row>
    <row r="48" spans="1:2" ht="12.75">
      <c r="A48" s="68"/>
      <c r="B48" s="14" t="s">
        <v>84</v>
      </c>
    </row>
    <row r="49" spans="1:2" ht="12.75">
      <c r="A49" s="68"/>
      <c r="B49" s="12"/>
    </row>
    <row r="50" spans="1:2" ht="25.5">
      <c r="A50" s="68"/>
      <c r="B50" s="14" t="s">
        <v>85</v>
      </c>
    </row>
    <row r="51" spans="1:2" ht="12.75">
      <c r="A51" s="68"/>
      <c r="B51" s="12"/>
    </row>
    <row r="52" spans="1:2" ht="25.5">
      <c r="A52" s="68"/>
      <c r="B52" s="14" t="s">
        <v>27</v>
      </c>
    </row>
    <row r="53" spans="1:2" ht="12.75">
      <c r="A53" s="68"/>
      <c r="B53" s="12"/>
    </row>
    <row r="54" spans="1:2" ht="12.75">
      <c r="A54" s="68"/>
      <c r="B54" s="14" t="s">
        <v>28</v>
      </c>
    </row>
    <row r="55" spans="1:2" ht="12.75">
      <c r="A55" s="68"/>
      <c r="B55" s="12"/>
    </row>
    <row r="56" spans="1:2" ht="12.75">
      <c r="A56" s="68"/>
      <c r="B56" s="14" t="s">
        <v>34</v>
      </c>
    </row>
    <row r="57" spans="1:2" ht="12.75">
      <c r="A57" s="68"/>
      <c r="B57" s="12"/>
    </row>
    <row r="58" spans="1:2" ht="25.5">
      <c r="A58" s="68"/>
      <c r="B58" s="14" t="s">
        <v>35</v>
      </c>
    </row>
    <row r="59" spans="1:2" ht="12.75">
      <c r="A59" s="68"/>
      <c r="B59" s="12"/>
    </row>
    <row r="60" spans="1:2" ht="12.75">
      <c r="A60" s="68"/>
      <c r="B60" s="10"/>
    </row>
    <row r="61" spans="1:2" ht="12.75">
      <c r="A61" s="68"/>
      <c r="B61" s="12"/>
    </row>
    <row r="62" spans="1:2" ht="12.75">
      <c r="A62" s="68"/>
      <c r="B62" s="12"/>
    </row>
    <row r="63" spans="1:2" ht="12.75">
      <c r="A63" s="68"/>
      <c r="B63" s="12"/>
    </row>
    <row r="64" spans="1:2" ht="12.75">
      <c r="A64" s="68"/>
      <c r="B64" s="12"/>
    </row>
    <row r="65" spans="1:2" ht="12.75">
      <c r="A65" s="68"/>
      <c r="B65" s="12"/>
    </row>
    <row r="66" spans="1:2" ht="12.75">
      <c r="A66" s="68"/>
      <c r="B66" s="12"/>
    </row>
    <row r="67" spans="1:2" ht="12.75">
      <c r="A67" s="68"/>
      <c r="B67" s="12"/>
    </row>
    <row r="68" spans="1:2" ht="12.75">
      <c r="A68" s="68"/>
      <c r="B68" s="15" t="s">
        <v>36</v>
      </c>
    </row>
  </sheetData>
  <mergeCells count="1">
    <mergeCell ref="A1:A68"/>
  </mergeCells>
  <printOptions/>
  <pageMargins left="0.75" right="0.75" top="1" bottom="1"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8515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Veterans Affairs Health Care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vhapallightg</dc:creator>
  <cp:keywords/>
  <dc:description/>
  <cp:lastModifiedBy>VHAPALLIGHTG</cp:lastModifiedBy>
  <cp:lastPrinted>2002-02-01T20:22:26Z</cp:lastPrinted>
  <dcterms:created xsi:type="dcterms:W3CDTF">2001-07-05T20:53:19Z</dcterms:created>
  <dcterms:modified xsi:type="dcterms:W3CDTF">2003-10-06T22:44:22Z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