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3"/>
  <workbookPr date1904="1"/>
  <mc:AlternateContent xmlns:mc="http://schemas.openxmlformats.org/markup-compatibility/2006">
    <mc:Choice Requires="x15">
      <x15ac:absPath xmlns:x15ac="http://schemas.microsoft.com/office/spreadsheetml/2010/11/ac" url="/Users/gwhite5/Box/SCI Awards/SCI Internal Awards/SCI ACS IRG Pilot Grants/2021/Announcement/"/>
    </mc:Choice>
  </mc:AlternateContent>
  <xr:revisionPtr revIDLastSave="0" documentId="13_ncr:1_{595E7E46-6798-D34F-AF2D-4DAF4B70389A}" xr6:coauthVersionLast="46" xr6:coauthVersionMax="46" xr10:uidLastSave="{00000000-0000-0000-0000-000000000000}"/>
  <bookViews>
    <workbookView xWindow="0" yWindow="460" windowWidth="28800" windowHeight="12900" xr2:uid="{00000000-000D-0000-FFFF-FFFF00000000}"/>
  </bookViews>
  <sheets>
    <sheet name="Budget Template" sheetId="1" r:id="rId1"/>
    <sheet name="ANIMALS" sheetId="2" r:id="rId2"/>
    <sheet name="Allowable-Unallowable Expenses" sheetId="5" r:id="rId3"/>
    <sheet name="CONTRACT - SPONSOR Format" sheetId="3" state="hidden" r:id="rId4"/>
    <sheet name="NOA Addendum (Personnel)" sheetId="4" state="hidden" r:id="rId5"/>
  </sheets>
  <definedNames>
    <definedName name="CTRU_Labs" localSheetId="2">#REF!</definedName>
    <definedName name="CTRU_Labs">#REF!</definedName>
    <definedName name="CTRU_Labs2" localSheetId="2">#REF!</definedName>
    <definedName name="CTRU_Labs2">#REF!</definedName>
    <definedName name="_xlnm.Print_Area" localSheetId="1">ANIMALS!$A$1:$O$50</definedName>
    <definedName name="_xlnm.Print_Area" localSheetId="0">'Budget Template'!$B$1:$K$70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4" i="1" l="1"/>
  <c r="J34" i="1" s="1"/>
  <c r="I28" i="1"/>
  <c r="J28" i="1" s="1"/>
  <c r="H34" i="1" l="1"/>
  <c r="H30" i="1"/>
  <c r="H28" i="1"/>
  <c r="F29" i="1" l="1"/>
  <c r="K28" i="1" l="1"/>
  <c r="I29" i="1"/>
  <c r="B31" i="1"/>
  <c r="H29" i="1"/>
  <c r="L9" i="2"/>
  <c r="L14" i="2" s="1"/>
  <c r="M20" i="2"/>
  <c r="N20" i="2"/>
  <c r="M22" i="2"/>
  <c r="D24" i="2"/>
  <c r="F24" i="2"/>
  <c r="M14" i="2"/>
  <c r="N16" i="2" s="1"/>
  <c r="N14" i="2"/>
  <c r="M16" i="2"/>
  <c r="D18" i="2"/>
  <c r="O7" i="2"/>
  <c r="M9" i="2"/>
  <c r="N9" i="2"/>
  <c r="D12" i="2"/>
  <c r="A1" i="3"/>
  <c r="A2" i="3"/>
  <c r="A3" i="3"/>
  <c r="A10" i="3"/>
  <c r="E10" i="3"/>
  <c r="A11" i="3"/>
  <c r="B11" i="3"/>
  <c r="E11" i="3"/>
  <c r="A12" i="3"/>
  <c r="B12" i="3"/>
  <c r="E12" i="3"/>
  <c r="A13" i="3"/>
  <c r="B13" i="3"/>
  <c r="E13" i="3"/>
  <c r="A14" i="3"/>
  <c r="B14" i="3"/>
  <c r="E14" i="3"/>
  <c r="A15" i="3"/>
  <c r="A16" i="3"/>
  <c r="A17" i="3"/>
  <c r="F25" i="3"/>
  <c r="P25" i="3" s="1"/>
  <c r="F27" i="3"/>
  <c r="H27" i="3"/>
  <c r="J27" i="3"/>
  <c r="L27" i="3"/>
  <c r="N27" i="3"/>
  <c r="F32" i="3"/>
  <c r="H32" i="3"/>
  <c r="J32" i="3"/>
  <c r="L32" i="3"/>
  <c r="N32" i="3"/>
  <c r="K9" i="2"/>
  <c r="K14" i="2"/>
  <c r="K16" i="2" s="1"/>
  <c r="K20" i="2" s="1"/>
  <c r="K22" i="2" s="1"/>
  <c r="K26" i="2" s="1"/>
  <c r="K28" i="2" s="1"/>
  <c r="K32" i="2" s="1"/>
  <c r="K34" i="2" s="1"/>
  <c r="K38" i="2" s="1"/>
  <c r="K40" i="2" s="1"/>
  <c r="B14" i="2"/>
  <c r="B15" i="2"/>
  <c r="B16" i="2"/>
  <c r="B20" i="2"/>
  <c r="B21" i="2"/>
  <c r="B22" i="2"/>
  <c r="B26" i="2"/>
  <c r="M26" i="2"/>
  <c r="B27" i="2"/>
  <c r="B28" i="2"/>
  <c r="D30" i="2"/>
  <c r="M28" i="2"/>
  <c r="F30" i="2"/>
  <c r="B32" i="2"/>
  <c r="M32" i="2"/>
  <c r="B33" i="2"/>
  <c r="B34" i="2"/>
  <c r="M34" i="2"/>
  <c r="F36" i="2"/>
  <c r="M38" i="2"/>
  <c r="M40" i="2"/>
  <c r="C42" i="2"/>
  <c r="D42" i="2"/>
  <c r="C43" i="2"/>
  <c r="D43" i="2"/>
  <c r="H35" i="1"/>
  <c r="N23" i="3"/>
  <c r="L23" i="3"/>
  <c r="N26" i="2"/>
  <c r="F11" i="3"/>
  <c r="L10" i="3"/>
  <c r="F12" i="3"/>
  <c r="J12" i="3"/>
  <c r="H12" i="3"/>
  <c r="H11" i="3"/>
  <c r="J11" i="3"/>
  <c r="N11" i="3"/>
  <c r="D36" i="2"/>
  <c r="N12" i="3"/>
  <c r="L11" i="3"/>
  <c r="F13" i="3"/>
  <c r="J17" i="3"/>
  <c r="J13" i="3"/>
  <c r="N13" i="3"/>
  <c r="H13" i="3"/>
  <c r="L14" i="3"/>
  <c r="N14" i="3"/>
  <c r="N10" i="3"/>
  <c r="L13" i="3"/>
  <c r="J14" i="3"/>
  <c r="N15" i="3"/>
  <c r="J10" i="3"/>
  <c r="L12" i="3"/>
  <c r="L15" i="3"/>
  <c r="L17" i="3"/>
  <c r="N17" i="3"/>
  <c r="J16" i="3"/>
  <c r="L16" i="3"/>
  <c r="L35" i="3"/>
  <c r="N16" i="3"/>
  <c r="N35" i="3"/>
  <c r="N38" i="2"/>
  <c r="N32" i="2"/>
  <c r="H23" i="3"/>
  <c r="F23" i="3"/>
  <c r="J23" i="3"/>
  <c r="N34" i="2"/>
  <c r="J15" i="3"/>
  <c r="J35" i="3"/>
  <c r="N22" i="2" l="1"/>
  <c r="N28" i="2"/>
  <c r="N40" i="2"/>
  <c r="P32" i="3"/>
  <c r="L16" i="2"/>
  <c r="O14" i="2"/>
  <c r="O9" i="2"/>
  <c r="O11" i="2" s="1"/>
  <c r="H31" i="1"/>
  <c r="N18" i="3"/>
  <c r="N33" i="3" s="1"/>
  <c r="N36" i="3" s="1"/>
  <c r="J29" i="1"/>
  <c r="K29" i="1" s="1"/>
  <c r="H36" i="1"/>
  <c r="P27" i="3"/>
  <c r="P23" i="3"/>
  <c r="J18" i="3"/>
  <c r="J33" i="3" s="1"/>
  <c r="J36" i="3" s="1"/>
  <c r="L18" i="3"/>
  <c r="L33" i="3" s="1"/>
  <c r="L36" i="3" s="1"/>
  <c r="C5" i="3"/>
  <c r="B5" i="3"/>
  <c r="B12" i="2" l="1"/>
  <c r="H12" i="2" s="1"/>
  <c r="O16" i="2"/>
  <c r="O18" i="2" s="1"/>
  <c r="B18" i="2" s="1"/>
  <c r="H18" i="2" s="1"/>
  <c r="L20" i="2"/>
  <c r="O20" i="2" l="1"/>
  <c r="L22" i="2"/>
  <c r="F35" i="1"/>
  <c r="F30" i="1"/>
  <c r="H43" i="2"/>
  <c r="O22" i="2" l="1"/>
  <c r="O24" i="2" s="1"/>
  <c r="B24" i="2" s="1"/>
  <c r="H24" i="2" s="1"/>
  <c r="L26" i="2"/>
  <c r="I35" i="1"/>
  <c r="I30" i="1"/>
  <c r="L28" i="2" l="1"/>
  <c r="O26" i="2"/>
  <c r="H14" i="3"/>
  <c r="I36" i="1"/>
  <c r="F14" i="3"/>
  <c r="J35" i="1"/>
  <c r="K35" i="1" s="1"/>
  <c r="J30" i="1"/>
  <c r="J31" i="1" s="1"/>
  <c r="I31" i="1"/>
  <c r="I37" i="1" l="1"/>
  <c r="L32" i="2"/>
  <c r="O28" i="2"/>
  <c r="O30" i="2" s="1"/>
  <c r="B30" i="2" s="1"/>
  <c r="H30" i="2" s="1"/>
  <c r="H16" i="3"/>
  <c r="H10" i="3"/>
  <c r="H18" i="3" s="1"/>
  <c r="H33" i="3" s="1"/>
  <c r="J36" i="1"/>
  <c r="J37" i="1" s="1"/>
  <c r="F15" i="3"/>
  <c r="K30" i="1"/>
  <c r="K31" i="1" s="1"/>
  <c r="K34" i="1"/>
  <c r="F16" i="3" l="1"/>
  <c r="O32" i="2"/>
  <c r="L34" i="2"/>
  <c r="K36" i="1"/>
  <c r="K37" i="1" s="1"/>
  <c r="K60" i="1" s="1"/>
  <c r="F10" i="3"/>
  <c r="F18" i="3" s="1"/>
  <c r="H15" i="3"/>
  <c r="F17" i="3" l="1"/>
  <c r="L38" i="2"/>
  <c r="O34" i="2"/>
  <c r="O36" i="2" s="1"/>
  <c r="B36" i="2" s="1"/>
  <c r="H36" i="2" s="1"/>
  <c r="H35" i="3"/>
  <c r="H36" i="3" s="1"/>
  <c r="H17" i="3"/>
  <c r="F33" i="3"/>
  <c r="P18" i="3"/>
  <c r="K61" i="1" l="1"/>
  <c r="H44" i="2"/>
  <c r="H40" i="2"/>
  <c r="L40" i="2"/>
  <c r="O40" i="2" s="1"/>
  <c r="O38" i="2"/>
  <c r="P33" i="3"/>
  <c r="O42" i="2" l="1"/>
  <c r="K67" i="1"/>
  <c r="K63" i="1"/>
  <c r="K62" i="1"/>
  <c r="H46" i="2"/>
  <c r="F35" i="3" l="1"/>
  <c r="P35" i="3" l="1"/>
  <c r="F36" i="3"/>
  <c r="P36" i="3" s="1"/>
</calcChain>
</file>

<file path=xl/sharedStrings.xml><?xml version="1.0" encoding="utf-8"?>
<sst xmlns="http://schemas.openxmlformats.org/spreadsheetml/2006/main" count="213" uniqueCount="159">
  <si>
    <t>Postdoc</t>
  </si>
  <si>
    <t>Temp</t>
  </si>
  <si>
    <t>Salaries</t>
  </si>
  <si>
    <t>Institutional</t>
  </si>
  <si>
    <t>YEAR 1</t>
  </si>
  <si>
    <t>YEAR 2</t>
  </si>
  <si>
    <t>YEAR 3</t>
  </si>
  <si>
    <t>YEAR 4</t>
  </si>
  <si>
    <t>YEAR 5</t>
  </si>
  <si>
    <t>TOTAL</t>
  </si>
  <si>
    <t>Effort</t>
  </si>
  <si>
    <t xml:space="preserve">Salary </t>
  </si>
  <si>
    <t>Benefits</t>
  </si>
  <si>
    <t>PI</t>
  </si>
  <si>
    <t>Animal Care</t>
  </si>
  <si>
    <t>Travel</t>
  </si>
  <si>
    <t>Other</t>
  </si>
  <si>
    <t>Total Direct</t>
  </si>
  <si>
    <t>IDC</t>
  </si>
  <si>
    <t>Animal IDCs</t>
  </si>
  <si>
    <t xml:space="preserve">Role on </t>
  </si>
  <si>
    <t>Project</t>
  </si>
  <si>
    <t>Grad Stu</t>
  </si>
  <si>
    <t xml:space="preserve"># of mos in 1st fiscal yr: </t>
  </si>
  <si>
    <t xml:space="preserve"># of mos in 2nd fiscal yr: </t>
  </si>
  <si>
    <t>Salary cap:</t>
  </si>
  <si>
    <t>Annual % Increase</t>
  </si>
  <si>
    <t xml:space="preserve">Notes: </t>
  </si>
  <si>
    <t>Total</t>
  </si>
  <si>
    <t>Animals</t>
  </si>
  <si>
    <t>Subtotal Direct</t>
  </si>
  <si>
    <t>over $500k?</t>
  </si>
  <si>
    <t>(%)</t>
  </si>
  <si>
    <t>(P-M)</t>
  </si>
  <si>
    <t>cages @</t>
  </si>
  <si>
    <t>per diem</t>
  </si>
  <si>
    <t>Postdocs</t>
  </si>
  <si>
    <t>total postdocs</t>
  </si>
  <si>
    <t>total grad students</t>
  </si>
  <si>
    <t>Graduate Students</t>
  </si>
  <si>
    <t>Subtotal</t>
  </si>
  <si>
    <t>Domestic</t>
  </si>
  <si>
    <t>Fringe benefit rates</t>
  </si>
  <si>
    <t>Salary at</t>
  </si>
  <si>
    <t>Project Start</t>
  </si>
  <si>
    <t>Base Salary</t>
  </si>
  <si>
    <t>Total IDC</t>
  </si>
  <si>
    <t>Patient Care</t>
  </si>
  <si>
    <t>PLEASE NOTE:  Animal purchases should be entered only on the direct cost budget page and SHOULD NOT be</t>
  </si>
  <si>
    <t xml:space="preserve">Annual increase = </t>
  </si>
  <si>
    <t>included in these calculations. Fill in shaded areas with your specific details.</t>
  </si>
  <si>
    <t>Per Diem Rate:</t>
  </si>
  <si>
    <t xml:space="preserve">    Federal </t>
  </si>
  <si>
    <t>Worksheet covers period from</t>
  </si>
  <si>
    <t>to</t>
  </si>
  <si>
    <t xml:space="preserve">    Non-Federal</t>
  </si>
  <si>
    <t>Per Diem Charge Calculation</t>
  </si>
  <si>
    <t>Yr 1</t>
  </si>
  <si>
    <t xml:space="preserve">Animal Type </t>
  </si>
  <si>
    <t>Number of Animals</t>
  </si>
  <si>
    <t xml:space="preserve">Number of animals per cage </t>
  </si>
  <si>
    <t>Number of Cages</t>
  </si>
  <si>
    <t>Daily Charge @</t>
  </si>
  <si>
    <t>x #cages</t>
  </si>
  <si>
    <t>x # days</t>
  </si>
  <si>
    <t>=</t>
  </si>
  <si>
    <t>Yr 2</t>
  </si>
  <si>
    <t>Yr 3</t>
  </si>
  <si>
    <t>Yr 4</t>
  </si>
  <si>
    <t>Yr 5</t>
  </si>
  <si>
    <t>BUDGET FOR THE PERIOD</t>
  </si>
  <si>
    <t>SALARIES</t>
  </si>
  <si>
    <t>SUPPLIES</t>
  </si>
  <si>
    <t>EQUIPMENT</t>
  </si>
  <si>
    <t>TRAVEL</t>
  </si>
  <si>
    <t>OTHER COSTS</t>
  </si>
  <si>
    <t>DIRECT COST TOTAL</t>
  </si>
  <si>
    <t>INDIRECT COST</t>
  </si>
  <si>
    <t>(base and rate?)</t>
  </si>
  <si>
    <t>TOTAL COST</t>
  </si>
  <si>
    <t>Principal Investigator</t>
  </si>
  <si>
    <t>DEPARTMENT</t>
  </si>
  <si>
    <t>SPONSOR</t>
  </si>
  <si>
    <t>SPO #</t>
  </si>
  <si>
    <t>Key Personnel</t>
  </si>
  <si>
    <t>% committed effort</t>
  </si>
  <si>
    <t>(department)</t>
  </si>
  <si>
    <t>NOA Addendum (Personnel) for NIH awards</t>
  </si>
  <si>
    <t>listed in NIH NGA?</t>
  </si>
  <si>
    <t>Current year</t>
  </si>
  <si>
    <t>actual effort devoted*</t>
  </si>
  <si>
    <t>(name)</t>
  </si>
  <si>
    <t>Notes</t>
  </si>
  <si>
    <t>Department Administrative Manager Signature</t>
  </si>
  <si>
    <t>Date</t>
  </si>
  <si>
    <t>RMG will initiate this form at the time of initial award and attach to Notice of Award. Department should keep this on file. At the time of non-competing continuation / progress report, RMG will ask Department to verify effort committed over past 12 months by updating the form with that Year's actual effort devoted.</t>
  </si>
  <si>
    <r>
      <t xml:space="preserve">* For key personnel listed in NIH award notice, significant change in effort </t>
    </r>
    <r>
      <rPr>
        <u/>
        <sz val="10"/>
        <rFont val="Arial"/>
        <family val="2"/>
      </rPr>
      <t>must</t>
    </r>
    <r>
      <rPr>
        <sz val="10"/>
        <rFont val="Arial"/>
        <family val="2"/>
      </rPr>
      <t xml:space="preserve"> get prior NIH approval. </t>
    </r>
    <r>
      <rPr>
        <b/>
        <sz val="10"/>
        <rFont val="Arial"/>
        <family val="2"/>
      </rPr>
      <t>Seek advice from RMG as necessary before changes in effort are implemented.</t>
    </r>
  </si>
  <si>
    <t>FY</t>
  </si>
  <si>
    <t>Other Service Charges(e.g. Diagnostic Vet Svcs)</t>
  </si>
  <si>
    <t>(A) Total Animal Care/Services Direct Costs</t>
  </si>
  <si>
    <t>(B) Animal Care IDC Rate (ACICR) @</t>
  </si>
  <si>
    <t xml:space="preserve">      ACICR AGREEMENT DATE:</t>
  </si>
  <si>
    <t>TOTAL ANIMAL CARE</t>
  </si>
  <si>
    <t>(A) Enter this amount on the "Budget Page" under supplies as a direct cost.</t>
  </si>
  <si>
    <t>(B)  Enter this calculation on the "Checklist Page."</t>
  </si>
  <si>
    <t>Current animal per diem increase 7% and 6% escalation for out years per Pete Jakovich, DFA for Dept of Comparative Medicine</t>
  </si>
  <si>
    <t>on-campus</t>
  </si>
  <si>
    <t>inlcuded in per diem rate</t>
  </si>
  <si>
    <t>x</t>
  </si>
  <si>
    <t>Mouse (small cage, autoclaved) - Max 5 animals</t>
  </si>
  <si>
    <t>(see "ANIMALS" worksheet for details)</t>
  </si>
  <si>
    <t>OTHER</t>
  </si>
  <si>
    <t>excludes consortium costs</t>
  </si>
  <si>
    <t xml:space="preserve">Principal Investigator </t>
  </si>
  <si>
    <t>Financial Manager</t>
  </si>
  <si>
    <t>Award Org Code</t>
  </si>
  <si>
    <t>Funding Opportunity</t>
  </si>
  <si>
    <t>Fund Year</t>
  </si>
  <si>
    <t>Sponsor</t>
  </si>
  <si>
    <t>Project Title</t>
  </si>
  <si>
    <t>SPO#</t>
  </si>
  <si>
    <t>Total Salaries &amp; Benefits</t>
  </si>
  <si>
    <t>FY21</t>
  </si>
  <si>
    <t>American Cancer Society-Stanford Cancer Institute Budget Template</t>
  </si>
  <si>
    <t>American Cancer Society-Stanford Cancer Institute</t>
  </si>
  <si>
    <t>Stipends</t>
  </si>
  <si>
    <t>Graduate Student</t>
  </si>
  <si>
    <t>Postdoctoral Assistant</t>
  </si>
  <si>
    <t>Registration fees for Scientific Meetings</t>
  </si>
  <si>
    <t>Research Supplies</t>
  </si>
  <si>
    <t>Technical Assistance</t>
  </si>
  <si>
    <r>
      <t xml:space="preserve">Publication Costs </t>
    </r>
    <r>
      <rPr>
        <b/>
        <i/>
        <sz val="12"/>
        <color rgb="FFFF0000"/>
        <rFont val="Calibri"/>
        <family val="2"/>
        <scheme val="minor"/>
      </rPr>
      <t>(not to exceed $500)</t>
    </r>
  </si>
  <si>
    <t>Expenditures Allowed</t>
  </si>
  <si>
    <t>Research supplies and animal maintenance</t>
  </si>
  <si>
    <t>Technical assistance</t>
  </si>
  <si>
    <t>Domestic travel when necessary to carry out the proposed research program</t>
  </si>
  <si>
    <t>Publication costs, including reprints, not to exceed $500</t>
  </si>
  <si>
    <t>Costs of computer time</t>
  </si>
  <si>
    <t>Special fees (pathology, photography, etc).</t>
  </si>
  <si>
    <t>Stipends for graduate students and postdoctoral assistants if their role is to promote and sustain the project presented by the junior faculty member</t>
  </si>
  <si>
    <t>Equipment costing less than $2,000</t>
  </si>
  <si>
    <t>Registration fees at scientific meetings</t>
  </si>
  <si>
    <t>Expenditures Not Allowed: </t>
  </si>
  <si>
    <t>Salary of PI (pilot project grant recipient)</t>
  </si>
  <si>
    <t>Student tuition and/or fees</t>
  </si>
  <si>
    <t>Secretarial/administrative salaries</t>
  </si>
  <si>
    <t>Foreign travel; special consideration will be given for attendance at scientific meetings held in Canada</t>
  </si>
  <si>
    <t>Honoraria and travel expenses for Visiting lecturers</t>
  </si>
  <si>
    <t>Per diem charges for hospital beds</t>
  </si>
  <si>
    <t>Non-medical services to patients (patient travel to a clinical site or patient incentives are allowable expenses)</t>
  </si>
  <si>
    <t>Construction, renovation, or maintenance of building/laboratory</t>
  </si>
  <si>
    <r>
      <t xml:space="preserve">Equipment </t>
    </r>
    <r>
      <rPr>
        <b/>
        <i/>
        <sz val="12"/>
        <color rgb="FFFF0000"/>
        <rFont val="Calibri"/>
        <family val="2"/>
        <scheme val="minor"/>
      </rPr>
      <t>(not to exceed $2K)</t>
    </r>
  </si>
  <si>
    <t>Other Miscellaneous Expenses (Speical Fees (Pathology, Photocopy, etc.)</t>
  </si>
  <si>
    <r>
      <t xml:space="preserve">Foreign </t>
    </r>
    <r>
      <rPr>
        <b/>
        <i/>
        <sz val="12"/>
        <color rgb="FFFF0000"/>
        <rFont val="Calibri"/>
        <family val="2"/>
        <scheme val="minor"/>
      </rPr>
      <t>(Special Consideration-Canada Only)</t>
    </r>
  </si>
  <si>
    <t>ACS-SCI 2020-21 Cancer Award</t>
  </si>
  <si>
    <t>06/01/2021-05/31/2022</t>
  </si>
  <si>
    <t>2021-2022</t>
  </si>
  <si>
    <t>FY22</t>
  </si>
  <si>
    <t>Period (Start/End date)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</si>
</sst>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0_);[Red]\(&quot;$&quot;#,##0.000\)"/>
    <numFmt numFmtId="167" formatCode="mm/dd/yy;@"/>
    <numFmt numFmtId="168" formatCode="#,##0.000"/>
    <numFmt numFmtId="169" formatCode="0.000"/>
    <numFmt numFmtId="170" formatCode="mm/dd/yy"/>
  </numFmts>
  <fonts count="40">
    <font>
      <sz val="10"/>
      <name val="Tms Rmn"/>
    </font>
    <font>
      <sz val="10"/>
      <name val="Geneva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Tms Rmn"/>
    </font>
    <font>
      <i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5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0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2"/>
      <color indexed="10"/>
      <name val="Calibri"/>
      <family val="2"/>
      <scheme val="minor"/>
    </font>
    <font>
      <sz val="12"/>
      <color indexed="9"/>
      <name val="Calibri"/>
      <family val="2"/>
      <scheme val="minor"/>
    </font>
    <font>
      <sz val="11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sz val="12"/>
      <color indexed="12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4"/>
      <color indexed="10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gray06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lightGray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5">
    <xf numFmtId="0" fontId="0" fillId="0" borderId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6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3" fillId="0" borderId="0"/>
    <xf numFmtId="0" fontId="19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33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168" fontId="3" fillId="0" borderId="0" xfId="0" applyNumberFormat="1" applyFont="1"/>
    <xf numFmtId="7" fontId="3" fillId="0" borderId="0" xfId="0" applyNumberFormat="1" applyFont="1"/>
    <xf numFmtId="0" fontId="4" fillId="6" borderId="26" xfId="0" applyFont="1" applyFill="1" applyBorder="1"/>
    <xf numFmtId="168" fontId="3" fillId="6" borderId="12" xfId="0" applyNumberFormat="1" applyFont="1" applyFill="1" applyBorder="1"/>
    <xf numFmtId="7" fontId="3" fillId="6" borderId="12" xfId="0" applyNumberFormat="1" applyFont="1" applyFill="1" applyBorder="1"/>
    <xf numFmtId="0" fontId="3" fillId="6" borderId="12" xfId="0" applyFont="1" applyFill="1" applyBorder="1"/>
    <xf numFmtId="0" fontId="3" fillId="6" borderId="27" xfId="0" applyFont="1" applyFill="1" applyBorder="1"/>
    <xf numFmtId="2" fontId="2" fillId="0" borderId="0" xfId="0" applyNumberFormat="1" applyFont="1" applyBorder="1" applyAlignment="1">
      <alignment horizontal="center"/>
    </xf>
    <xf numFmtId="0" fontId="4" fillId="6" borderId="28" xfId="0" applyFont="1" applyFill="1" applyBorder="1"/>
    <xf numFmtId="168" fontId="3" fillId="6" borderId="3" xfId="0" applyNumberFormat="1" applyFont="1" applyFill="1" applyBorder="1"/>
    <xf numFmtId="7" fontId="3" fillId="6" borderId="3" xfId="0" applyNumberFormat="1" applyFont="1" applyFill="1" applyBorder="1"/>
    <xf numFmtId="0" fontId="3" fillId="6" borderId="3" xfId="0" applyFont="1" applyFill="1" applyBorder="1"/>
    <xf numFmtId="0" fontId="3" fillId="6" borderId="15" xfId="0" applyFont="1" applyFill="1" applyBorder="1"/>
    <xf numFmtId="0" fontId="3" fillId="0" borderId="0" xfId="0" applyFont="1" applyBorder="1"/>
    <xf numFmtId="9" fontId="3" fillId="0" borderId="0" xfId="0" applyNumberFormat="1" applyFont="1" applyBorder="1"/>
    <xf numFmtId="0" fontId="4" fillId="0" borderId="0" xfId="0" applyFont="1" applyFill="1" applyBorder="1"/>
    <xf numFmtId="168" fontId="3" fillId="0" borderId="0" xfId="0" applyNumberFormat="1" applyFont="1" applyFill="1" applyBorder="1"/>
    <xf numFmtId="7" fontId="3" fillId="0" borderId="0" xfId="0" applyNumberFormat="1" applyFont="1" applyFill="1" applyBorder="1"/>
    <xf numFmtId="0" fontId="3" fillId="0" borderId="0" xfId="0" applyFont="1" applyFill="1" applyBorder="1"/>
    <xf numFmtId="9" fontId="3" fillId="6" borderId="0" xfId="0" applyNumberFormat="1" applyFont="1" applyFill="1" applyBorder="1" applyAlignment="1">
      <alignment horizontal="center"/>
    </xf>
    <xf numFmtId="14" fontId="3" fillId="6" borderId="3" xfId="0" applyNumberFormat="1" applyFont="1" applyFill="1" applyBorder="1"/>
    <xf numFmtId="7" fontId="3" fillId="0" borderId="0" xfId="0" applyNumberFormat="1" applyFont="1" applyAlignment="1">
      <alignment horizontal="center"/>
    </xf>
    <xf numFmtId="0" fontId="3" fillId="6" borderId="0" xfId="0" applyFont="1" applyFill="1" applyAlignment="1">
      <alignment horizontal="center"/>
    </xf>
    <xf numFmtId="0" fontId="3" fillId="0" borderId="26" xfId="0" applyFont="1" applyBorder="1"/>
    <xf numFmtId="168" fontId="3" fillId="0" borderId="12" xfId="0" applyNumberFormat="1" applyFont="1" applyBorder="1"/>
    <xf numFmtId="7" fontId="3" fillId="0" borderId="12" xfId="0" applyNumberFormat="1" applyFont="1" applyBorder="1"/>
    <xf numFmtId="0" fontId="3" fillId="0" borderId="12" xfId="0" applyFont="1" applyBorder="1"/>
    <xf numFmtId="0" fontId="3" fillId="0" borderId="27" xfId="0" applyFont="1" applyBorder="1"/>
    <xf numFmtId="168" fontId="3" fillId="6" borderId="6" xfId="0" applyNumberFormat="1" applyFont="1" applyFill="1" applyBorder="1"/>
    <xf numFmtId="0" fontId="3" fillId="0" borderId="0" xfId="0" quotePrefix="1" applyFont="1"/>
    <xf numFmtId="0" fontId="3" fillId="0" borderId="0" xfId="0" applyFont="1" applyAlignment="1">
      <alignment horizontal="center"/>
    </xf>
    <xf numFmtId="0" fontId="3" fillId="0" borderId="16" xfId="0" applyFont="1" applyBorder="1"/>
    <xf numFmtId="7" fontId="3" fillId="0" borderId="0" xfId="0" applyNumberFormat="1" applyFont="1" applyBorder="1"/>
    <xf numFmtId="0" fontId="3" fillId="0" borderId="14" xfId="0" applyFont="1" applyBorder="1"/>
    <xf numFmtId="168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69" fontId="3" fillId="0" borderId="0" xfId="0" applyNumberFormat="1" applyFont="1" applyAlignment="1">
      <alignment horizontal="center"/>
    </xf>
    <xf numFmtId="3" fontId="3" fillId="0" borderId="3" xfId="0" applyNumberFormat="1" applyFont="1" applyBorder="1"/>
    <xf numFmtId="168" fontId="3" fillId="0" borderId="3" xfId="0" applyNumberFormat="1" applyFont="1" applyBorder="1"/>
    <xf numFmtId="0" fontId="3" fillId="0" borderId="28" xfId="0" applyFont="1" applyBorder="1"/>
    <xf numFmtId="6" fontId="3" fillId="0" borderId="3" xfId="4" applyFont="1" applyBorder="1"/>
    <xf numFmtId="37" fontId="3" fillId="0" borderId="3" xfId="0" applyNumberFormat="1" applyFont="1" applyBorder="1"/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168" fontId="3" fillId="0" borderId="0" xfId="0" applyNumberFormat="1" applyFont="1" applyBorder="1"/>
    <xf numFmtId="6" fontId="3" fillId="0" borderId="0" xfId="4" applyFont="1" applyBorder="1"/>
    <xf numFmtId="6" fontId="5" fillId="4" borderId="12" xfId="4" applyFont="1" applyFill="1" applyBorder="1"/>
    <xf numFmtId="1" fontId="3" fillId="0" borderId="3" xfId="0" applyNumberFormat="1" applyFont="1" applyBorder="1"/>
    <xf numFmtId="38" fontId="3" fillId="4" borderId="15" xfId="1" applyNumberFormat="1" applyFont="1" applyFill="1" applyBorder="1"/>
    <xf numFmtId="6" fontId="5" fillId="7" borderId="12" xfId="4" applyFont="1" applyFill="1" applyBorder="1"/>
    <xf numFmtId="38" fontId="3" fillId="7" borderId="15" xfId="1" applyNumberFormat="1" applyFont="1" applyFill="1" applyBorder="1"/>
    <xf numFmtId="6" fontId="5" fillId="8" borderId="12" xfId="4" applyFont="1" applyFill="1" applyBorder="1"/>
    <xf numFmtId="38" fontId="3" fillId="8" borderId="15" xfId="1" applyNumberFormat="1" applyFont="1" applyFill="1" applyBorder="1"/>
    <xf numFmtId="6" fontId="5" fillId="9" borderId="12" xfId="4" applyFont="1" applyFill="1" applyBorder="1"/>
    <xf numFmtId="38" fontId="3" fillId="9" borderId="15" xfId="1" applyNumberFormat="1" applyFont="1" applyFill="1" applyBorder="1"/>
    <xf numFmtId="1" fontId="3" fillId="6" borderId="6" xfId="0" quotePrefix="1" applyNumberFormat="1" applyFont="1" applyFill="1" applyBorder="1"/>
    <xf numFmtId="7" fontId="5" fillId="10" borderId="12" xfId="0" applyNumberFormat="1" applyFont="1" applyFill="1" applyBorder="1"/>
    <xf numFmtId="38" fontId="3" fillId="10" borderId="15" xfId="1" applyNumberFormat="1" applyFont="1" applyFill="1" applyBorder="1"/>
    <xf numFmtId="0" fontId="7" fillId="0" borderId="28" xfId="0" applyFont="1" applyBorder="1" applyAlignment="1">
      <alignment horizontal="right"/>
    </xf>
    <xf numFmtId="0" fontId="3" fillId="0" borderId="21" xfId="0" applyFont="1" applyBorder="1"/>
    <xf numFmtId="0" fontId="3" fillId="0" borderId="19" xfId="0" applyFont="1" applyBorder="1"/>
    <xf numFmtId="0" fontId="3" fillId="0" borderId="9" xfId="0" applyFont="1" applyBorder="1"/>
    <xf numFmtId="9" fontId="3" fillId="0" borderId="0" xfId="0" applyNumberFormat="1" applyFont="1" applyBorder="1" applyAlignment="1">
      <alignment horizontal="center"/>
    </xf>
    <xf numFmtId="42" fontId="3" fillId="0" borderId="9" xfId="0" applyNumberFormat="1" applyFont="1" applyBorder="1"/>
    <xf numFmtId="42" fontId="3" fillId="0" borderId="10" xfId="0" applyNumberFormat="1" applyFont="1" applyBorder="1"/>
    <xf numFmtId="0" fontId="3" fillId="0" borderId="10" xfId="0" applyFont="1" applyBorder="1"/>
    <xf numFmtId="42" fontId="3" fillId="0" borderId="3" xfId="0" applyNumberFormat="1" applyFont="1" applyBorder="1"/>
    <xf numFmtId="0" fontId="5" fillId="0" borderId="0" xfId="0" applyFont="1"/>
    <xf numFmtId="0" fontId="5" fillId="0" borderId="16" xfId="0" applyFont="1" applyBorder="1"/>
    <xf numFmtId="0" fontId="5" fillId="0" borderId="17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9" xfId="0" applyFont="1" applyBorder="1"/>
    <xf numFmtId="0" fontId="5" fillId="0" borderId="28" xfId="0" applyFont="1" applyBorder="1"/>
    <xf numFmtId="0" fontId="5" fillId="0" borderId="3" xfId="0" applyFont="1" applyBorder="1"/>
    <xf numFmtId="42" fontId="5" fillId="0" borderId="10" xfId="0" applyNumberFormat="1" applyFont="1" applyBorder="1"/>
    <xf numFmtId="0" fontId="5" fillId="0" borderId="21" xfId="0" applyFont="1" applyBorder="1"/>
    <xf numFmtId="42" fontId="5" fillId="0" borderId="17" xfId="0" applyNumberFormat="1" applyFont="1" applyBorder="1"/>
    <xf numFmtId="14" fontId="3" fillId="0" borderId="0" xfId="0" applyNumberFormat="1" applyFont="1"/>
    <xf numFmtId="0" fontId="5" fillId="0" borderId="0" xfId="0" applyNumberFormat="1" applyFont="1"/>
    <xf numFmtId="0" fontId="9" fillId="0" borderId="0" xfId="0" applyFont="1"/>
    <xf numFmtId="0" fontId="9" fillId="0" borderId="0" xfId="0" applyFont="1" applyBorder="1"/>
    <xf numFmtId="0" fontId="12" fillId="0" borderId="0" xfId="0" applyFont="1" applyBorder="1"/>
    <xf numFmtId="0" fontId="9" fillId="0" borderId="3" xfId="0" applyFont="1" applyBorder="1"/>
    <xf numFmtId="0" fontId="9" fillId="0" borderId="16" xfId="0" applyFont="1" applyFill="1" applyBorder="1" applyAlignment="1">
      <alignment horizontal="center"/>
    </xf>
    <xf numFmtId="0" fontId="12" fillId="4" borderId="29" xfId="0" applyFont="1" applyFill="1" applyBorder="1" applyAlignment="1">
      <alignment horizontal="center"/>
    </xf>
    <xf numFmtId="0" fontId="11" fillId="0" borderId="28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9" fontId="9" fillId="0" borderId="9" xfId="0" applyNumberFormat="1" applyFont="1" applyBorder="1" applyAlignment="1">
      <alignment horizontal="center"/>
    </xf>
    <xf numFmtId="9" fontId="9" fillId="0" borderId="14" xfId="0" applyNumberFormat="1" applyFont="1" applyBorder="1" applyAlignment="1">
      <alignment horizontal="center"/>
    </xf>
    <xf numFmtId="9" fontId="9" fillId="0" borderId="8" xfId="0" applyNumberFormat="1" applyFont="1" applyBorder="1" applyAlignment="1">
      <alignment horizontal="center"/>
    </xf>
    <xf numFmtId="9" fontId="9" fillId="4" borderId="0" xfId="0" applyNumberFormat="1" applyFont="1" applyFill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9" fontId="9" fillId="0" borderId="10" xfId="0" applyNumberFormat="1" applyFont="1" applyBorder="1" applyAlignment="1">
      <alignment horizontal="center"/>
    </xf>
    <xf numFmtId="9" fontId="9" fillId="0" borderId="15" xfId="0" applyNumberFormat="1" applyFont="1" applyBorder="1" applyAlignment="1">
      <alignment horizontal="center"/>
    </xf>
    <xf numFmtId="9" fontId="9" fillId="4" borderId="28" xfId="0" applyNumberFormat="1" applyFont="1" applyFill="1" applyBorder="1" applyAlignment="1">
      <alignment horizontal="center"/>
    </xf>
    <xf numFmtId="3" fontId="3" fillId="0" borderId="19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7" fontId="3" fillId="0" borderId="0" xfId="0" applyNumberFormat="1" applyFont="1" applyBorder="1" applyAlignment="1">
      <alignment horizontal="right"/>
    </xf>
    <xf numFmtId="168" fontId="3" fillId="0" borderId="0" xfId="0" applyNumberFormat="1" applyFont="1" applyAlignment="1">
      <alignment horizontal="right"/>
    </xf>
    <xf numFmtId="170" fontId="3" fillId="0" borderId="0" xfId="0" applyNumberFormat="1" applyFont="1" applyAlignment="1">
      <alignment horizontal="center"/>
    </xf>
    <xf numFmtId="5" fontId="3" fillId="0" borderId="0" xfId="0" applyNumberFormat="1" applyFont="1" applyBorder="1"/>
    <xf numFmtId="38" fontId="3" fillId="0" borderId="0" xfId="0" applyNumberFormat="1" applyFont="1" applyBorder="1"/>
    <xf numFmtId="9" fontId="5" fillId="0" borderId="21" xfId="0" applyNumberFormat="1" applyFont="1" applyBorder="1" applyAlignment="1">
      <alignment horizontal="center"/>
    </xf>
    <xf numFmtId="9" fontId="5" fillId="0" borderId="20" xfId="4" applyNumberFormat="1" applyFont="1" applyBorder="1" applyAlignment="1">
      <alignment horizontal="center"/>
    </xf>
    <xf numFmtId="164" fontId="3" fillId="0" borderId="28" xfId="25" applyNumberFormat="1" applyFont="1" applyFill="1" applyBorder="1" applyAlignment="1">
      <alignment horizontal="center"/>
    </xf>
    <xf numFmtId="164" fontId="3" fillId="0" borderId="15" xfId="4" applyNumberFormat="1" applyFont="1" applyFill="1" applyBorder="1" applyAlignment="1">
      <alignment horizontal="center"/>
    </xf>
    <xf numFmtId="38" fontId="3" fillId="0" borderId="0" xfId="0" applyNumberFormat="1" applyFont="1" applyFill="1" applyBorder="1"/>
    <xf numFmtId="38" fontId="3" fillId="3" borderId="19" xfId="0" applyNumberFormat="1" applyFont="1" applyFill="1" applyBorder="1"/>
    <xf numFmtId="38" fontId="5" fillId="3" borderId="19" xfId="1" applyNumberFormat="1" applyFont="1" applyFill="1" applyBorder="1"/>
    <xf numFmtId="168" fontId="3" fillId="0" borderId="3" xfId="0" applyNumberFormat="1" applyFont="1" applyFill="1" applyBorder="1" applyAlignment="1">
      <alignment horizontal="right"/>
    </xf>
    <xf numFmtId="3" fontId="3" fillId="0" borderId="3" xfId="0" applyNumberFormat="1" applyFont="1" applyFill="1" applyBorder="1"/>
    <xf numFmtId="1" fontId="3" fillId="0" borderId="3" xfId="0" applyNumberFormat="1" applyFont="1" applyFill="1" applyBorder="1"/>
    <xf numFmtId="0" fontId="17" fillId="0" borderId="0" xfId="0" applyFont="1"/>
    <xf numFmtId="0" fontId="20" fillId="0" borderId="0" xfId="0" applyFont="1"/>
    <xf numFmtId="0" fontId="22" fillId="0" borderId="0" xfId="0" applyFont="1"/>
    <xf numFmtId="0" fontId="22" fillId="0" borderId="0" xfId="0" applyFont="1" applyBorder="1" applyAlignment="1">
      <alignment horizontal="centerContinuous"/>
    </xf>
    <xf numFmtId="0" fontId="21" fillId="0" borderId="0" xfId="0" applyFont="1" applyBorder="1" applyAlignment="1">
      <alignment horizontal="centerContinuous"/>
    </xf>
    <xf numFmtId="0" fontId="22" fillId="0" borderId="0" xfId="0" applyFont="1" applyBorder="1"/>
    <xf numFmtId="0" fontId="23" fillId="6" borderId="17" xfId="0" applyFont="1" applyFill="1" applyBorder="1"/>
    <xf numFmtId="0" fontId="23" fillId="6" borderId="17" xfId="0" applyFont="1" applyFill="1" applyBorder="1" applyAlignment="1">
      <alignment horizontal="center"/>
    </xf>
    <xf numFmtId="14" fontId="23" fillId="6" borderId="17" xfId="0" applyNumberFormat="1" applyFont="1" applyFill="1" applyBorder="1" applyAlignment="1">
      <alignment horizontal="left"/>
    </xf>
    <xf numFmtId="1" fontId="21" fillId="6" borderId="17" xfId="0" applyNumberFormat="1" applyFont="1" applyFill="1" applyBorder="1"/>
    <xf numFmtId="0" fontId="23" fillId="6" borderId="21" xfId="0" applyFont="1" applyFill="1" applyBorder="1"/>
    <xf numFmtId="0" fontId="21" fillId="6" borderId="17" xfId="0" applyNumberFormat="1" applyFont="1" applyFill="1" applyBorder="1"/>
    <xf numFmtId="0" fontId="23" fillId="6" borderId="17" xfId="0" applyFont="1" applyFill="1" applyBorder="1" applyAlignment="1">
      <alignment horizontal="centerContinuous"/>
    </xf>
    <xf numFmtId="0" fontId="23" fillId="6" borderId="22" xfId="0" applyFont="1" applyFill="1" applyBorder="1"/>
    <xf numFmtId="0" fontId="23" fillId="6" borderId="18" xfId="0" applyFont="1" applyFill="1" applyBorder="1" applyAlignment="1">
      <alignment horizontal="center"/>
    </xf>
    <xf numFmtId="10" fontId="23" fillId="6" borderId="18" xfId="0" applyNumberFormat="1" applyFont="1" applyFill="1" applyBorder="1" applyAlignment="1">
      <alignment horizontal="centerContinuous"/>
    </xf>
    <xf numFmtId="164" fontId="23" fillId="6" borderId="18" xfId="0" applyNumberFormat="1" applyFont="1" applyFill="1" applyBorder="1" applyAlignment="1">
      <alignment horizontal="center"/>
    </xf>
    <xf numFmtId="0" fontId="22" fillId="0" borderId="6" xfId="0" applyFont="1" applyBorder="1"/>
    <xf numFmtId="0" fontId="22" fillId="0" borderId="2" xfId="0" applyFont="1" applyBorder="1"/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14" fontId="21" fillId="0" borderId="0" xfId="0" applyNumberFormat="1" applyFont="1" applyBorder="1" applyAlignment="1">
      <alignment horizontal="center"/>
    </xf>
    <xf numFmtId="0" fontId="22" fillId="0" borderId="0" xfId="0" applyFont="1" applyFill="1" applyBorder="1"/>
    <xf numFmtId="0" fontId="21" fillId="0" borderId="0" xfId="0" applyFont="1" applyBorder="1"/>
    <xf numFmtId="0" fontId="22" fillId="0" borderId="3" xfId="0" applyFont="1" applyFill="1" applyBorder="1" applyAlignment="1">
      <alignment horizontal="center"/>
    </xf>
    <xf numFmtId="38" fontId="22" fillId="0" borderId="0" xfId="2" applyFont="1" applyBorder="1"/>
    <xf numFmtId="38" fontId="22" fillId="0" borderId="0" xfId="2" applyFont="1" applyFill="1" applyBorder="1" applyProtection="1">
      <protection hidden="1"/>
    </xf>
    <xf numFmtId="2" fontId="22" fillId="0" borderId="0" xfId="25" applyNumberFormat="1" applyFont="1" applyBorder="1"/>
    <xf numFmtId="38" fontId="22" fillId="0" borderId="0" xfId="2" applyFont="1" applyBorder="1" applyProtection="1">
      <protection hidden="1"/>
    </xf>
    <xf numFmtId="9" fontId="26" fillId="4" borderId="12" xfId="25" applyFont="1" applyFill="1" applyBorder="1" applyAlignment="1">
      <alignment horizontal="right"/>
    </xf>
    <xf numFmtId="2" fontId="21" fillId="4" borderId="0" xfId="25" applyNumberFormat="1" applyFont="1" applyFill="1" applyBorder="1"/>
    <xf numFmtId="38" fontId="21" fillId="4" borderId="0" xfId="2" applyFont="1" applyFill="1" applyBorder="1"/>
    <xf numFmtId="0" fontId="22" fillId="5" borderId="0" xfId="0" applyFont="1" applyFill="1" applyBorder="1"/>
    <xf numFmtId="38" fontId="22" fillId="5" borderId="0" xfId="2" applyFont="1" applyFill="1" applyBorder="1" applyProtection="1">
      <protection hidden="1"/>
    </xf>
    <xf numFmtId="9" fontId="22" fillId="5" borderId="0" xfId="25" applyFont="1" applyFill="1" applyBorder="1"/>
    <xf numFmtId="2" fontId="22" fillId="5" borderId="0" xfId="25" applyNumberFormat="1" applyFont="1" applyFill="1" applyBorder="1"/>
    <xf numFmtId="38" fontId="22" fillId="5" borderId="0" xfId="2" applyFont="1" applyFill="1" applyBorder="1"/>
    <xf numFmtId="9" fontId="22" fillId="0" borderId="3" xfId="25" applyFont="1" applyFill="1" applyBorder="1"/>
    <xf numFmtId="10" fontId="22" fillId="3" borderId="9" xfId="25" applyNumberFormat="1" applyFont="1" applyFill="1" applyBorder="1"/>
    <xf numFmtId="38" fontId="22" fillId="0" borderId="3" xfId="2" applyFont="1" applyBorder="1"/>
    <xf numFmtId="0" fontId="22" fillId="0" borderId="3" xfId="0" applyFont="1" applyBorder="1"/>
    <xf numFmtId="38" fontId="22" fillId="0" borderId="3" xfId="2" applyFont="1" applyBorder="1" applyProtection="1">
      <protection hidden="1"/>
    </xf>
    <xf numFmtId="9" fontId="22" fillId="3" borderId="10" xfId="25" applyFont="1" applyFill="1" applyBorder="1"/>
    <xf numFmtId="2" fontId="22" fillId="0" borderId="3" xfId="25" applyNumberFormat="1" applyFont="1" applyBorder="1"/>
    <xf numFmtId="0" fontId="26" fillId="0" borderId="0" xfId="0" applyFont="1" applyBorder="1"/>
    <xf numFmtId="38" fontId="21" fillId="0" borderId="0" xfId="2" applyFont="1" applyBorder="1" applyProtection="1">
      <protection hidden="1"/>
    </xf>
    <xf numFmtId="0" fontId="22" fillId="0" borderId="0" xfId="0" applyFont="1" applyFill="1"/>
    <xf numFmtId="0" fontId="21" fillId="0" borderId="6" xfId="0" applyFont="1" applyFill="1" applyBorder="1"/>
    <xf numFmtId="38" fontId="22" fillId="0" borderId="6" xfId="2" applyFont="1" applyFill="1" applyBorder="1"/>
    <xf numFmtId="0" fontId="22" fillId="0" borderId="6" xfId="0" applyFont="1" applyFill="1" applyBorder="1"/>
    <xf numFmtId="0" fontId="21" fillId="0" borderId="4" xfId="0" applyFont="1" applyBorder="1"/>
    <xf numFmtId="0" fontId="21" fillId="0" borderId="3" xfId="0" applyFont="1" applyBorder="1"/>
    <xf numFmtId="0" fontId="22" fillId="2" borderId="3" xfId="0" applyFont="1" applyFill="1" applyBorder="1"/>
    <xf numFmtId="38" fontId="22" fillId="2" borderId="3" xfId="2" applyFont="1" applyFill="1" applyBorder="1"/>
    <xf numFmtId="0" fontId="21" fillId="2" borderId="3" xfId="0" applyFont="1" applyFill="1" applyBorder="1"/>
    <xf numFmtId="0" fontId="21" fillId="0" borderId="3" xfId="0" applyFont="1" applyBorder="1" applyAlignment="1">
      <alignment horizontal="left"/>
    </xf>
    <xf numFmtId="0" fontId="28" fillId="2" borderId="3" xfId="0" applyFont="1" applyFill="1" applyBorder="1"/>
    <xf numFmtId="3" fontId="21" fillId="0" borderId="3" xfId="0" applyNumberFormat="1" applyFont="1" applyFill="1" applyBorder="1" applyAlignment="1">
      <alignment horizontal="center"/>
    </xf>
    <xf numFmtId="166" fontId="21" fillId="0" borderId="3" xfId="2" applyNumberFormat="1" applyFont="1" applyFill="1" applyBorder="1" applyAlignment="1">
      <alignment horizontal="center"/>
    </xf>
    <xf numFmtId="0" fontId="21" fillId="0" borderId="3" xfId="0" applyFont="1" applyBorder="1" applyAlignment="1">
      <alignment horizontal="right"/>
    </xf>
    <xf numFmtId="0" fontId="21" fillId="2" borderId="6" xfId="0" applyFont="1" applyFill="1" applyBorder="1"/>
    <xf numFmtId="0" fontId="23" fillId="0" borderId="7" xfId="0" applyFont="1" applyBorder="1"/>
    <xf numFmtId="0" fontId="21" fillId="2" borderId="7" xfId="0" applyFont="1" applyFill="1" applyBorder="1"/>
    <xf numFmtId="0" fontId="21" fillId="2" borderId="7" xfId="0" applyFont="1" applyFill="1" applyBorder="1" applyAlignment="1">
      <alignment horizontal="right"/>
    </xf>
    <xf numFmtId="0" fontId="22" fillId="2" borderId="7" xfId="0" applyFont="1" applyFill="1" applyBorder="1"/>
    <xf numFmtId="0" fontId="22" fillId="0" borderId="7" xfId="0" applyFont="1" applyBorder="1"/>
    <xf numFmtId="38" fontId="22" fillId="2" borderId="3" xfId="0" applyNumberFormat="1" applyFont="1" applyFill="1" applyBorder="1"/>
    <xf numFmtId="0" fontId="24" fillId="2" borderId="3" xfId="0" applyFont="1" applyFill="1" applyBorder="1"/>
    <xf numFmtId="38" fontId="20" fillId="2" borderId="3" xfId="2" applyFont="1" applyFill="1" applyBorder="1"/>
    <xf numFmtId="38" fontId="20" fillId="2" borderId="3" xfId="0" applyNumberFormat="1" applyFont="1" applyFill="1" applyBorder="1"/>
    <xf numFmtId="0" fontId="20" fillId="0" borderId="0" xfId="0" applyFont="1" applyBorder="1"/>
    <xf numFmtId="9" fontId="21" fillId="0" borderId="13" xfId="0" applyNumberFormat="1" applyFont="1" applyFill="1" applyBorder="1" applyAlignment="1">
      <alignment horizontal="center"/>
    </xf>
    <xf numFmtId="10" fontId="21" fillId="0" borderId="13" xfId="0" applyNumberFormat="1" applyFont="1" applyFill="1" applyBorder="1" applyAlignment="1">
      <alignment horizontal="center"/>
    </xf>
    <xf numFmtId="164" fontId="21" fillId="0" borderId="30" xfId="0" applyNumberFormat="1" applyFont="1" applyFill="1" applyBorder="1" applyAlignment="1">
      <alignment horizontal="center"/>
    </xf>
    <xf numFmtId="0" fontId="21" fillId="0" borderId="5" xfId="0" applyFont="1" applyBorder="1"/>
    <xf numFmtId="38" fontId="30" fillId="2" borderId="6" xfId="2" applyFont="1" applyFill="1" applyBorder="1" applyAlignment="1">
      <alignment horizontal="right"/>
    </xf>
    <xf numFmtId="6" fontId="30" fillId="2" borderId="6" xfId="0" applyNumberFormat="1" applyFont="1" applyFill="1" applyBorder="1"/>
    <xf numFmtId="0" fontId="30" fillId="0" borderId="0" xfId="0" applyFont="1"/>
    <xf numFmtId="0" fontId="21" fillId="0" borderId="0" xfId="0" applyFont="1" applyFill="1" applyBorder="1"/>
    <xf numFmtId="0" fontId="21" fillId="0" borderId="0" xfId="0" applyFont="1" applyFill="1" applyBorder="1" applyAlignment="1">
      <alignment horizontal="right"/>
    </xf>
    <xf numFmtId="3" fontId="22" fillId="0" borderId="0" xfId="0" applyNumberFormat="1" applyFont="1" applyFill="1" applyBorder="1"/>
    <xf numFmtId="3" fontId="21" fillId="0" borderId="0" xfId="0" applyNumberFormat="1" applyFont="1" applyFill="1" applyBorder="1"/>
    <xf numFmtId="0" fontId="30" fillId="0" borderId="0" xfId="0" applyFont="1" applyFill="1" applyBorder="1"/>
    <xf numFmtId="3" fontId="30" fillId="0" borderId="0" xfId="0" applyNumberFormat="1" applyFont="1" applyFill="1" applyBorder="1"/>
    <xf numFmtId="0" fontId="21" fillId="3" borderId="8" xfId="0" applyFont="1" applyFill="1" applyBorder="1" applyAlignment="1">
      <alignment horizontal="center"/>
    </xf>
    <xf numFmtId="0" fontId="21" fillId="3" borderId="10" xfId="0" applyFont="1" applyFill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21" fillId="0" borderId="31" xfId="0" applyFont="1" applyBorder="1"/>
    <xf numFmtId="38" fontId="21" fillId="4" borderId="31" xfId="0" applyNumberFormat="1" applyFont="1" applyFill="1" applyBorder="1"/>
    <xf numFmtId="38" fontId="21" fillId="5" borderId="31" xfId="0" applyNumberFormat="1" applyFont="1" applyFill="1" applyBorder="1"/>
    <xf numFmtId="38" fontId="21" fillId="0" borderId="30" xfId="2" applyFont="1" applyFill="1" applyBorder="1"/>
    <xf numFmtId="0" fontId="21" fillId="0" borderId="0" xfId="0" applyFont="1"/>
    <xf numFmtId="38" fontId="21" fillId="0" borderId="31" xfId="0" applyNumberFormat="1" applyFont="1" applyBorder="1" applyProtection="1">
      <protection hidden="1"/>
    </xf>
    <xf numFmtId="38" fontId="21" fillId="0" borderId="31" xfId="0" applyNumberFormat="1" applyFont="1" applyBorder="1"/>
    <xf numFmtId="38" fontId="21" fillId="0" borderId="34" xfId="0" applyNumberFormat="1" applyFont="1" applyBorder="1"/>
    <xf numFmtId="38" fontId="21" fillId="0" borderId="34" xfId="2" applyFont="1" applyBorder="1"/>
    <xf numFmtId="38" fontId="21" fillId="0" borderId="29" xfId="2" applyFont="1" applyFill="1" applyBorder="1" applyAlignment="1">
      <alignment horizontal="right"/>
    </xf>
    <xf numFmtId="38" fontId="24" fillId="0" borderId="34" xfId="2" applyFont="1" applyBorder="1"/>
    <xf numFmtId="6" fontId="21" fillId="0" borderId="30" xfId="0" applyNumberFormat="1" applyFont="1" applyBorder="1"/>
    <xf numFmtId="0" fontId="21" fillId="0" borderId="0" xfId="0" applyFont="1" applyFill="1"/>
    <xf numFmtId="165" fontId="33" fillId="6" borderId="18" xfId="0" applyNumberFormat="1" applyFont="1" applyFill="1" applyBorder="1"/>
    <xf numFmtId="0" fontId="20" fillId="11" borderId="1" xfId="0" applyFont="1" applyFill="1" applyBorder="1"/>
    <xf numFmtId="0" fontId="24" fillId="11" borderId="25" xfId="0" applyFont="1" applyFill="1" applyBorder="1"/>
    <xf numFmtId="0" fontId="20" fillId="11" borderId="0" xfId="0" applyFont="1" applyFill="1" applyBorder="1"/>
    <xf numFmtId="0" fontId="24" fillId="11" borderId="11" xfId="0" applyFont="1" applyFill="1" applyBorder="1"/>
    <xf numFmtId="0" fontId="34" fillId="0" borderId="0" xfId="0" applyFont="1" applyBorder="1" applyAlignment="1">
      <alignment horizontal="left"/>
    </xf>
    <xf numFmtId="0" fontId="35" fillId="0" borderId="0" xfId="0" applyFont="1" applyBorder="1" applyAlignment="1"/>
    <xf numFmtId="0" fontId="34" fillId="0" borderId="0" xfId="0" applyFont="1" applyBorder="1" applyAlignment="1">
      <alignment horizontal="centerContinuous"/>
    </xf>
    <xf numFmtId="0" fontId="35" fillId="0" borderId="0" xfId="0" applyFont="1" applyBorder="1" applyAlignment="1">
      <alignment horizontal="centerContinuous"/>
    </xf>
    <xf numFmtId="14" fontId="34" fillId="0" borderId="0" xfId="0" applyNumberFormat="1" applyFont="1" applyBorder="1" applyAlignment="1">
      <alignment horizontal="left"/>
    </xf>
    <xf numFmtId="167" fontId="34" fillId="0" borderId="0" xfId="0" applyNumberFormat="1" applyFont="1" applyBorder="1" applyAlignment="1">
      <alignment horizontal="left"/>
    </xf>
    <xf numFmtId="0" fontId="35" fillId="0" borderId="0" xfId="0" applyFont="1" applyBorder="1"/>
    <xf numFmtId="14" fontId="36" fillId="0" borderId="0" xfId="0" applyNumberFormat="1" applyFont="1" applyBorder="1"/>
    <xf numFmtId="0" fontId="21" fillId="0" borderId="11" xfId="0" applyFont="1" applyBorder="1"/>
    <xf numFmtId="0" fontId="34" fillId="0" borderId="0" xfId="0" applyFont="1" applyBorder="1" applyAlignment="1"/>
    <xf numFmtId="0" fontId="23" fillId="6" borderId="36" xfId="0" applyFont="1" applyFill="1" applyBorder="1" applyAlignment="1">
      <alignment horizontal="center"/>
    </xf>
    <xf numFmtId="164" fontId="23" fillId="6" borderId="37" xfId="0" applyNumberFormat="1" applyFont="1" applyFill="1" applyBorder="1" applyAlignment="1">
      <alignment horizontal="center"/>
    </xf>
    <xf numFmtId="0" fontId="22" fillId="0" borderId="0" xfId="0" quotePrefix="1" applyFont="1"/>
    <xf numFmtId="0" fontId="0" fillId="0" borderId="0" xfId="0" applyBorder="1"/>
    <xf numFmtId="0" fontId="20" fillId="12" borderId="0" xfId="0" applyFont="1" applyFill="1" applyBorder="1"/>
    <xf numFmtId="0" fontId="0" fillId="0" borderId="11" xfId="0" applyBorder="1"/>
    <xf numFmtId="0" fontId="24" fillId="12" borderId="11" xfId="0" applyFont="1" applyFill="1" applyBorder="1"/>
    <xf numFmtId="14" fontId="21" fillId="0" borderId="11" xfId="0" applyNumberFormat="1" applyFont="1" applyBorder="1" applyAlignment="1">
      <alignment horizontal="centerContinuous"/>
    </xf>
    <xf numFmtId="0" fontId="24" fillId="0" borderId="11" xfId="0" applyFont="1" applyBorder="1"/>
    <xf numFmtId="0" fontId="31" fillId="0" borderId="2" xfId="0" applyFont="1" applyBorder="1"/>
    <xf numFmtId="0" fontId="32" fillId="0" borderId="0" xfId="0" applyFont="1" applyBorder="1"/>
    <xf numFmtId="0" fontId="25" fillId="0" borderId="0" xfId="0" applyFont="1" applyBorder="1"/>
    <xf numFmtId="38" fontId="21" fillId="0" borderId="11" xfId="0" applyNumberFormat="1" applyFont="1" applyBorder="1"/>
    <xf numFmtId="0" fontId="28" fillId="0" borderId="5" xfId="0" applyFont="1" applyBorder="1"/>
    <xf numFmtId="0" fontId="21" fillId="0" borderId="38" xfId="0" applyFont="1" applyBorder="1"/>
    <xf numFmtId="2" fontId="22" fillId="0" borderId="16" xfId="25" applyNumberFormat="1" applyFont="1" applyBorder="1"/>
    <xf numFmtId="0" fontId="34" fillId="0" borderId="6" xfId="0" applyNumberFormat="1" applyFont="1" applyBorder="1" applyAlignment="1">
      <alignment horizontal="left"/>
    </xf>
    <xf numFmtId="0" fontId="34" fillId="0" borderId="6" xfId="0" applyFont="1" applyBorder="1" applyAlignment="1"/>
    <xf numFmtId="14" fontId="23" fillId="0" borderId="6" xfId="0" applyNumberFormat="1" applyFont="1" applyBorder="1"/>
    <xf numFmtId="0" fontId="21" fillId="0" borderId="6" xfId="0" applyFont="1" applyBorder="1" applyAlignment="1">
      <alignment horizontal="centerContinuous"/>
    </xf>
    <xf numFmtId="0" fontId="34" fillId="0" borderId="23" xfId="0" applyNumberFormat="1" applyFont="1" applyBorder="1" applyAlignment="1">
      <alignment horizontal="left"/>
    </xf>
    <xf numFmtId="0" fontId="34" fillId="0" borderId="23" xfId="0" applyFont="1" applyBorder="1" applyAlignment="1"/>
    <xf numFmtId="14" fontId="23" fillId="0" borderId="23" xfId="0" applyNumberFormat="1" applyFont="1" applyBorder="1"/>
    <xf numFmtId="0" fontId="21" fillId="0" borderId="23" xfId="0" applyFont="1" applyBorder="1" applyAlignment="1">
      <alignment horizontal="centerContinuous"/>
    </xf>
    <xf numFmtId="0" fontId="34" fillId="0" borderId="3" xfId="0" applyNumberFormat="1" applyFont="1" applyBorder="1" applyAlignment="1">
      <alignment horizontal="left"/>
    </xf>
    <xf numFmtId="0" fontId="22" fillId="2" borderId="35" xfId="0" applyFont="1" applyFill="1" applyBorder="1"/>
    <xf numFmtId="0" fontId="22" fillId="2" borderId="39" xfId="0" applyFont="1" applyFill="1" applyBorder="1"/>
    <xf numFmtId="38" fontId="21" fillId="0" borderId="39" xfId="2" applyFont="1" applyBorder="1"/>
    <xf numFmtId="0" fontId="22" fillId="0" borderId="39" xfId="0" applyFont="1" applyFill="1" applyBorder="1"/>
    <xf numFmtId="0" fontId="21" fillId="0" borderId="40" xfId="0" applyFont="1" applyBorder="1" applyAlignment="1">
      <alignment horizontal="centerContinuous"/>
    </xf>
    <xf numFmtId="0" fontId="31" fillId="13" borderId="3" xfId="0" applyFont="1" applyFill="1" applyBorder="1"/>
    <xf numFmtId="0" fontId="28" fillId="0" borderId="0" xfId="0" applyFont="1"/>
    <xf numFmtId="0" fontId="28" fillId="0" borderId="0" xfId="0" applyFont="1" applyAlignment="1">
      <alignment horizontal="left" indent="2"/>
    </xf>
    <xf numFmtId="0" fontId="31" fillId="13" borderId="3" xfId="0" applyFont="1" applyFill="1" applyBorder="1" applyAlignment="1">
      <alignment horizontal="left" indent="2"/>
    </xf>
    <xf numFmtId="0" fontId="22" fillId="0" borderId="11" xfId="0" applyFont="1" applyBorder="1"/>
    <xf numFmtId="14" fontId="21" fillId="0" borderId="29" xfId="0" applyNumberFormat="1" applyFont="1" applyBorder="1" applyAlignment="1">
      <alignment horizontal="center"/>
    </xf>
    <xf numFmtId="0" fontId="21" fillId="0" borderId="3" xfId="0" applyFont="1" applyBorder="1" applyAlignment="1">
      <alignment horizontal="left" indent="2"/>
    </xf>
    <xf numFmtId="0" fontId="21" fillId="0" borderId="3" xfId="0" applyFont="1" applyBorder="1" applyAlignment="1">
      <alignment horizontal="left" indent="3"/>
    </xf>
    <xf numFmtId="14" fontId="34" fillId="0" borderId="6" xfId="0" applyNumberFormat="1" applyFont="1" applyBorder="1" applyAlignment="1">
      <alignment horizontal="left"/>
    </xf>
    <xf numFmtId="0" fontId="23" fillId="6" borderId="3" xfId="0" applyFont="1" applyFill="1" applyBorder="1" applyAlignment="1"/>
    <xf numFmtId="14" fontId="21" fillId="6" borderId="0" xfId="0" applyNumberFormat="1" applyFont="1" applyFill="1" applyBorder="1" applyAlignment="1">
      <alignment horizontal="left"/>
    </xf>
    <xf numFmtId="14" fontId="21" fillId="6" borderId="6" xfId="0" applyNumberFormat="1" applyFont="1" applyFill="1" applyBorder="1" applyAlignment="1">
      <alignment horizontal="left"/>
    </xf>
    <xf numFmtId="0" fontId="22" fillId="0" borderId="0" xfId="0" applyFont="1" applyBorder="1" applyAlignment="1">
      <alignment horizontal="right"/>
    </xf>
    <xf numFmtId="0" fontId="27" fillId="0" borderId="0" xfId="0" applyFont="1" applyBorder="1" applyAlignment="1">
      <alignment horizontal="left"/>
    </xf>
    <xf numFmtId="0" fontId="27" fillId="0" borderId="3" xfId="0" applyFont="1" applyBorder="1"/>
    <xf numFmtId="0" fontId="23" fillId="0" borderId="0" xfId="0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3" xfId="0" applyFont="1" applyBorder="1" applyAlignment="1">
      <alignment horizontal="center"/>
    </xf>
    <xf numFmtId="14" fontId="21" fillId="0" borderId="23" xfId="0" applyNumberFormat="1" applyFont="1" applyBorder="1" applyAlignment="1">
      <alignment horizontal="left"/>
    </xf>
    <xf numFmtId="14" fontId="21" fillId="0" borderId="3" xfId="0" applyNumberFormat="1" applyFont="1" applyBorder="1" applyAlignment="1">
      <alignment horizontal="left" indent="2"/>
    </xf>
    <xf numFmtId="14" fontId="21" fillId="0" borderId="3" xfId="0" applyNumberFormat="1" applyFont="1" applyBorder="1" applyAlignment="1">
      <alignment horizontal="left"/>
    </xf>
    <xf numFmtId="0" fontId="29" fillId="0" borderId="3" xfId="0" applyFont="1" applyBorder="1"/>
    <xf numFmtId="0" fontId="20" fillId="0" borderId="11" xfId="0" applyFont="1" applyBorder="1"/>
    <xf numFmtId="0" fontId="22" fillId="0" borderId="11" xfId="0" applyFont="1" applyFill="1" applyBorder="1"/>
    <xf numFmtId="0" fontId="23" fillId="6" borderId="21" xfId="0" applyFont="1" applyFill="1" applyBorder="1" applyAlignment="1">
      <alignment horizontal="center"/>
    </xf>
    <xf numFmtId="0" fontId="23" fillId="6" borderId="19" xfId="0" applyFont="1" applyFill="1" applyBorder="1" applyAlignment="1">
      <alignment horizontal="center"/>
    </xf>
    <xf numFmtId="0" fontId="23" fillId="6" borderId="35" xfId="0" applyFont="1" applyFill="1" applyBorder="1" applyAlignment="1">
      <alignment horizontal="center"/>
    </xf>
    <xf numFmtId="14" fontId="23" fillId="6" borderId="32" xfId="0" applyNumberFormat="1" applyFont="1" applyFill="1" applyBorder="1" applyAlignment="1">
      <alignment horizontal="left"/>
    </xf>
    <xf numFmtId="14" fontId="23" fillId="6" borderId="33" xfId="0" applyNumberFormat="1" applyFont="1" applyFill="1" applyBorder="1" applyAlignment="1">
      <alignment horizontal="left"/>
    </xf>
    <xf numFmtId="0" fontId="37" fillId="11" borderId="0" xfId="0" applyFont="1" applyFill="1" applyBorder="1" applyAlignment="1">
      <alignment horizontal="center" vertical="center"/>
    </xf>
    <xf numFmtId="0" fontId="37" fillId="11" borderId="11" xfId="0" applyFont="1" applyFill="1" applyBorder="1" applyAlignment="1">
      <alignment horizontal="center" vertical="center"/>
    </xf>
    <xf numFmtId="0" fontId="38" fillId="11" borderId="24" xfId="0" applyFont="1" applyFill="1" applyBorder="1" applyAlignment="1">
      <alignment horizontal="center" vertical="center"/>
    </xf>
    <xf numFmtId="0" fontId="38" fillId="11" borderId="1" xfId="0" applyFont="1" applyFill="1" applyBorder="1" applyAlignment="1">
      <alignment horizontal="center" vertical="center"/>
    </xf>
    <xf numFmtId="0" fontId="38" fillId="11" borderId="25" xfId="0" applyFont="1" applyFill="1" applyBorder="1" applyAlignment="1">
      <alignment horizontal="center" vertical="center"/>
    </xf>
    <xf numFmtId="0" fontId="38" fillId="11" borderId="5" xfId="0" applyFont="1" applyFill="1" applyBorder="1" applyAlignment="1">
      <alignment horizontal="center" vertical="center"/>
    </xf>
    <xf numFmtId="0" fontId="38" fillId="11" borderId="6" xfId="0" applyFont="1" applyFill="1" applyBorder="1" applyAlignment="1">
      <alignment horizontal="center" vertical="center"/>
    </xf>
    <xf numFmtId="0" fontId="38" fillId="11" borderId="38" xfId="0" applyFont="1" applyFill="1" applyBorder="1" applyAlignment="1">
      <alignment horizontal="center" vertical="center"/>
    </xf>
    <xf numFmtId="0" fontId="3" fillId="0" borderId="0" xfId="0" applyFont="1" applyBorder="1" applyAlignment="1"/>
    <xf numFmtId="0" fontId="9" fillId="0" borderId="0" xfId="0" applyFont="1" applyBorder="1"/>
    <xf numFmtId="0" fontId="15" fillId="0" borderId="0" xfId="0" applyFont="1" applyAlignment="1">
      <alignment vertical="top" wrapText="1"/>
    </xf>
    <xf numFmtId="0" fontId="9" fillId="0" borderId="3" xfId="0" applyFont="1" applyBorder="1"/>
    <xf numFmtId="0" fontId="9" fillId="0" borderId="0" xfId="0" applyFont="1" applyAlignment="1"/>
    <xf numFmtId="0" fontId="10" fillId="0" borderId="12" xfId="0" applyFont="1" applyBorder="1" applyAlignment="1"/>
    <xf numFmtId="0" fontId="9" fillId="0" borderId="12" xfId="0" applyFont="1" applyBorder="1" applyAlignment="1"/>
    <xf numFmtId="0" fontId="9" fillId="0" borderId="0" xfId="0" applyFont="1"/>
    <xf numFmtId="0" fontId="11" fillId="0" borderId="0" xfId="0" applyFont="1" applyAlignment="1">
      <alignment vertical="top" wrapText="1"/>
    </xf>
    <xf numFmtId="1" fontId="9" fillId="0" borderId="0" xfId="0" applyNumberFormat="1" applyFont="1" applyBorder="1"/>
    <xf numFmtId="0" fontId="9" fillId="0" borderId="3" xfId="0" applyFont="1" applyBorder="1" applyAlignment="1"/>
    <xf numFmtId="0" fontId="10" fillId="0" borderId="12" xfId="0" applyFont="1" applyFill="1" applyBorder="1" applyAlignment="1">
      <alignment vertical="top"/>
    </xf>
    <xf numFmtId="0" fontId="10" fillId="0" borderId="27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10" fillId="0" borderId="14" xfId="0" applyFont="1" applyFill="1" applyBorder="1" applyAlignment="1">
      <alignment vertical="top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3" xfId="0" applyFont="1" applyFill="1" applyBorder="1"/>
    <xf numFmtId="0" fontId="10" fillId="0" borderId="15" xfId="0" applyFont="1" applyFill="1" applyBorder="1"/>
    <xf numFmtId="0" fontId="0" fillId="0" borderId="10" xfId="0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</cellXfs>
  <cellStyles count="35">
    <cellStyle name="Comma" xfId="1" builtinId="3"/>
    <cellStyle name="Comma [0]" xfId="2" builtinId="6"/>
    <cellStyle name="Comma 2" xfId="3" xr:uid="{00000000-0005-0000-0000-000002000000}"/>
    <cellStyle name="Currency [0]" xfId="4" builtinId="7"/>
    <cellStyle name="Currency 10" xfId="5" xr:uid="{00000000-0005-0000-0000-000004000000}"/>
    <cellStyle name="Currency 2" xfId="6" xr:uid="{00000000-0005-0000-0000-000005000000}"/>
    <cellStyle name="Currency 3" xfId="7" xr:uid="{00000000-0005-0000-0000-000006000000}"/>
    <cellStyle name="Currency 4" xfId="8" xr:uid="{00000000-0005-0000-0000-000007000000}"/>
    <cellStyle name="Currency 5" xfId="9" xr:uid="{00000000-0005-0000-0000-000008000000}"/>
    <cellStyle name="Currency 6" xfId="10" xr:uid="{00000000-0005-0000-0000-000009000000}"/>
    <cellStyle name="Currency 7" xfId="11" xr:uid="{00000000-0005-0000-0000-00000A000000}"/>
    <cellStyle name="Currency 8" xfId="12" xr:uid="{00000000-0005-0000-0000-00000B000000}"/>
    <cellStyle name="Currency 9" xfId="13" xr:uid="{00000000-0005-0000-0000-00000C000000}"/>
    <cellStyle name="Normal" xfId="0" builtinId="0"/>
    <cellStyle name="Normal 10" xfId="14" xr:uid="{00000000-0005-0000-0000-00000E000000}"/>
    <cellStyle name="Normal 11" xfId="15" xr:uid="{00000000-0005-0000-0000-00000F000000}"/>
    <cellStyle name="Normal 12" xfId="16" xr:uid="{00000000-0005-0000-0000-000010000000}"/>
    <cellStyle name="Normal 2" xfId="17" xr:uid="{00000000-0005-0000-0000-000011000000}"/>
    <cellStyle name="Normal 3" xfId="18" xr:uid="{00000000-0005-0000-0000-000012000000}"/>
    <cellStyle name="Normal 4" xfId="19" xr:uid="{00000000-0005-0000-0000-000013000000}"/>
    <cellStyle name="Normal 5" xfId="20" xr:uid="{00000000-0005-0000-0000-000014000000}"/>
    <cellStyle name="Normal 6" xfId="21" xr:uid="{00000000-0005-0000-0000-000015000000}"/>
    <cellStyle name="Normal 7" xfId="22" xr:uid="{00000000-0005-0000-0000-000016000000}"/>
    <cellStyle name="Normal 8" xfId="23" xr:uid="{00000000-0005-0000-0000-000017000000}"/>
    <cellStyle name="Normal 9" xfId="24" xr:uid="{00000000-0005-0000-0000-000018000000}"/>
    <cellStyle name="Percent" xfId="25" builtinId="5"/>
    <cellStyle name="Percent 10" xfId="26" xr:uid="{00000000-0005-0000-0000-00001A000000}"/>
    <cellStyle name="Percent 2" xfId="27" xr:uid="{00000000-0005-0000-0000-00001B000000}"/>
    <cellStyle name="Percent 3" xfId="28" xr:uid="{00000000-0005-0000-0000-00001C000000}"/>
    <cellStyle name="Percent 4" xfId="29" xr:uid="{00000000-0005-0000-0000-00001D000000}"/>
    <cellStyle name="Percent 5" xfId="30" xr:uid="{00000000-0005-0000-0000-00001E000000}"/>
    <cellStyle name="Percent 6" xfId="31" xr:uid="{00000000-0005-0000-0000-00001F000000}"/>
    <cellStyle name="Percent 7" xfId="32" xr:uid="{00000000-0005-0000-0000-000020000000}"/>
    <cellStyle name="Percent 8" xfId="33" xr:uid="{00000000-0005-0000-0000-000021000000}"/>
    <cellStyle name="Percent 9" xfId="34" xr:uid="{00000000-0005-0000-0000-00002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299041</xdr:colOff>
      <xdr:row>1</xdr:row>
      <xdr:rowOff>121833</xdr:rowOff>
    </xdr:from>
    <xdr:to>
      <xdr:col>1</xdr:col>
      <xdr:colOff>1871773</xdr:colOff>
      <xdr:row>9</xdr:row>
      <xdr:rowOff>57022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349" y="332269"/>
          <a:ext cx="1572732" cy="12642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1192"/>
  <sheetViews>
    <sheetView tabSelected="1" showWhiteSpace="0" zoomScale="86" zoomScaleNormal="86" zoomScaleSheetLayoutView="100" workbookViewId="0">
      <selection activeCell="E43" sqref="E43"/>
    </sheetView>
  </sheetViews>
  <sheetFormatPr baseColWidth="10" defaultColWidth="11" defaultRowHeight="16" outlineLevelRow="1"/>
  <cols>
    <col min="1" max="1" width="6" style="121" customWidth="1"/>
    <col min="2" max="2" width="36.6640625" style="121" customWidth="1"/>
    <col min="3" max="3" width="26.6640625" style="121" customWidth="1"/>
    <col min="4" max="4" width="13.83203125" style="121" customWidth="1"/>
    <col min="5" max="5" width="13.6640625" style="121" customWidth="1"/>
    <col min="6" max="6" width="14.6640625" style="121" customWidth="1"/>
    <col min="7" max="7" width="12.5" style="121" customWidth="1"/>
    <col min="8" max="8" width="13.83203125" style="121" customWidth="1"/>
    <col min="9" max="10" width="12.5" style="121" customWidth="1"/>
    <col min="11" max="11" width="16" style="210" customWidth="1"/>
    <col min="12" max="12" width="20.33203125" style="121" customWidth="1"/>
    <col min="13" max="16384" width="11" style="121"/>
  </cols>
  <sheetData>
    <row r="1" spans="1:12" ht="17" thickBot="1"/>
    <row r="2" spans="1:12" s="120" customFormat="1" ht="14">
      <c r="A2" s="286"/>
      <c r="B2" s="220"/>
      <c r="C2" s="220"/>
      <c r="D2" s="220"/>
      <c r="E2" s="220"/>
      <c r="F2" s="220"/>
      <c r="G2" s="220"/>
      <c r="H2" s="220"/>
      <c r="I2" s="220"/>
      <c r="J2" s="220"/>
      <c r="K2" s="221"/>
    </row>
    <row r="3" spans="1:12" s="120" customFormat="1" ht="15" thickBot="1">
      <c r="A3" s="286"/>
      <c r="B3" s="222"/>
      <c r="C3" s="222"/>
      <c r="D3" s="222"/>
      <c r="E3" s="222"/>
      <c r="F3" s="222"/>
      <c r="G3" s="222"/>
      <c r="H3" s="222"/>
      <c r="I3" s="222"/>
      <c r="J3" s="222"/>
      <c r="K3" s="223"/>
    </row>
    <row r="4" spans="1:12" s="120" customFormat="1" ht="12.75" customHeight="1">
      <c r="A4" s="286"/>
      <c r="B4" s="222"/>
      <c r="C4" s="295" t="s">
        <v>123</v>
      </c>
      <c r="D4" s="296"/>
      <c r="E4" s="296"/>
      <c r="F4" s="296"/>
      <c r="G4" s="296"/>
      <c r="H4" s="296"/>
      <c r="I4" s="296"/>
      <c r="J4" s="296"/>
      <c r="K4" s="297"/>
    </row>
    <row r="5" spans="1:12" s="120" customFormat="1" ht="12.75" customHeight="1" thickBot="1">
      <c r="A5" s="286"/>
      <c r="B5" s="222"/>
      <c r="C5" s="298"/>
      <c r="D5" s="299"/>
      <c r="E5" s="299"/>
      <c r="F5" s="299"/>
      <c r="G5" s="299"/>
      <c r="H5" s="299"/>
      <c r="I5" s="299"/>
      <c r="J5" s="299"/>
      <c r="K5" s="300"/>
      <c r="L5" s="189"/>
    </row>
    <row r="6" spans="1:12" s="120" customFormat="1" ht="14">
      <c r="A6" s="286"/>
      <c r="B6" s="222"/>
      <c r="C6" s="222"/>
      <c r="D6" s="293"/>
      <c r="E6" s="293"/>
      <c r="F6" s="293"/>
      <c r="G6" s="293"/>
      <c r="H6" s="293"/>
      <c r="I6" s="293"/>
      <c r="J6" s="293"/>
      <c r="K6" s="294"/>
      <c r="L6" s="189"/>
    </row>
    <row r="7" spans="1:12" s="120" customFormat="1" ht="14">
      <c r="A7" s="286"/>
      <c r="B7" s="222"/>
      <c r="C7" s="222"/>
      <c r="D7" s="293"/>
      <c r="E7" s="293"/>
      <c r="F7" s="293"/>
      <c r="G7" s="293"/>
      <c r="H7" s="293"/>
      <c r="I7" s="293"/>
      <c r="J7" s="293"/>
      <c r="K7" s="294"/>
      <c r="L7" s="189"/>
    </row>
    <row r="8" spans="1:12" s="120" customFormat="1" ht="14">
      <c r="A8" s="286"/>
      <c r="B8" s="222"/>
      <c r="C8" s="237"/>
      <c r="D8" s="237"/>
      <c r="E8" s="237"/>
      <c r="F8" s="237"/>
      <c r="G8" s="237"/>
      <c r="H8" s="237"/>
      <c r="I8" s="237"/>
      <c r="J8" s="237"/>
      <c r="K8" s="239"/>
      <c r="L8" s="189"/>
    </row>
    <row r="9" spans="1:12" s="120" customFormat="1" ht="14">
      <c r="A9" s="286"/>
      <c r="B9" s="222"/>
      <c r="C9" s="237"/>
      <c r="D9" s="237"/>
      <c r="E9" s="237"/>
      <c r="F9" s="237"/>
      <c r="G9" s="237"/>
      <c r="H9" s="237"/>
      <c r="I9" s="237"/>
      <c r="J9" s="237"/>
      <c r="K9" s="239"/>
      <c r="L9" s="189"/>
    </row>
    <row r="10" spans="1:12" s="120" customFormat="1" ht="14">
      <c r="A10" s="286"/>
      <c r="B10" s="222"/>
      <c r="C10" s="222"/>
      <c r="D10" s="237"/>
      <c r="E10" s="237"/>
      <c r="F10" s="237"/>
      <c r="G10" s="237"/>
      <c r="H10" s="237"/>
      <c r="I10" s="237"/>
      <c r="J10" s="237"/>
      <c r="K10" s="223"/>
      <c r="L10" s="189"/>
    </row>
    <row r="11" spans="1:12" s="120" customFormat="1" ht="14">
      <c r="A11" s="286"/>
      <c r="B11" s="238"/>
      <c r="C11" s="238"/>
      <c r="D11" s="238"/>
      <c r="E11" s="238"/>
      <c r="F11" s="238"/>
      <c r="G11" s="238"/>
      <c r="H11" s="238"/>
      <c r="I11" s="238"/>
      <c r="J11" s="238"/>
      <c r="K11" s="240"/>
      <c r="L11" s="189"/>
    </row>
    <row r="12" spans="1:12" ht="19">
      <c r="A12" s="268"/>
      <c r="B12" s="224" t="s">
        <v>113</v>
      </c>
      <c r="C12" s="224"/>
      <c r="D12" s="224"/>
      <c r="E12" s="225"/>
      <c r="F12" s="226"/>
      <c r="G12" s="226"/>
      <c r="H12" s="227"/>
      <c r="I12" s="227"/>
      <c r="J12" s="122"/>
      <c r="K12" s="241"/>
      <c r="L12" s="124"/>
    </row>
    <row r="13" spans="1:12" ht="19">
      <c r="A13" s="268"/>
      <c r="B13" s="224" t="s">
        <v>114</v>
      </c>
      <c r="C13" s="224"/>
      <c r="D13" s="224"/>
      <c r="E13" s="225"/>
      <c r="F13" s="226"/>
      <c r="G13" s="226"/>
      <c r="H13" s="227"/>
      <c r="I13" s="227"/>
      <c r="J13" s="122"/>
      <c r="K13" s="241"/>
      <c r="L13" s="124"/>
    </row>
    <row r="14" spans="1:12" ht="19">
      <c r="A14" s="268"/>
      <c r="B14" s="224" t="s">
        <v>115</v>
      </c>
      <c r="C14" s="224"/>
      <c r="D14" s="224"/>
      <c r="E14" s="225"/>
      <c r="F14" s="226"/>
      <c r="G14" s="226"/>
      <c r="H14" s="227"/>
      <c r="I14" s="227"/>
      <c r="J14" s="122"/>
      <c r="K14" s="241"/>
      <c r="L14" s="124"/>
    </row>
    <row r="15" spans="1:12" ht="19">
      <c r="A15" s="268"/>
      <c r="B15" s="224" t="s">
        <v>116</v>
      </c>
      <c r="C15" s="224" t="s">
        <v>154</v>
      </c>
      <c r="D15" s="224"/>
      <c r="E15" s="225"/>
      <c r="F15" s="226"/>
      <c r="G15" s="226"/>
      <c r="H15" s="227"/>
      <c r="I15" s="227"/>
      <c r="J15" s="122"/>
      <c r="K15" s="241"/>
      <c r="L15" s="124"/>
    </row>
    <row r="16" spans="1:12" ht="19">
      <c r="A16" s="268"/>
      <c r="B16" s="228" t="s">
        <v>158</v>
      </c>
      <c r="C16" s="228" t="s">
        <v>155</v>
      </c>
      <c r="D16" s="229"/>
      <c r="E16" s="229"/>
      <c r="F16" s="230"/>
      <c r="G16" s="231"/>
      <c r="H16" s="226"/>
      <c r="I16" s="226"/>
      <c r="J16" s="123"/>
      <c r="K16" s="232"/>
      <c r="L16" s="124"/>
    </row>
    <row r="17" spans="1:12" ht="19">
      <c r="A17" s="268"/>
      <c r="B17" s="228" t="s">
        <v>117</v>
      </c>
      <c r="C17" s="228" t="s">
        <v>156</v>
      </c>
      <c r="D17" s="229"/>
      <c r="E17" s="230"/>
      <c r="F17" s="230"/>
      <c r="G17" s="230"/>
      <c r="H17" s="230"/>
      <c r="I17" s="230"/>
      <c r="J17" s="189"/>
      <c r="K17" s="242"/>
      <c r="L17" s="124"/>
    </row>
    <row r="18" spans="1:12" ht="19">
      <c r="A18" s="268"/>
      <c r="B18" s="228" t="s">
        <v>118</v>
      </c>
      <c r="C18" s="228" t="s">
        <v>124</v>
      </c>
      <c r="D18" s="228"/>
      <c r="E18" s="233"/>
      <c r="F18" s="231"/>
      <c r="G18" s="231"/>
      <c r="H18" s="226"/>
      <c r="I18" s="226"/>
      <c r="J18" s="123"/>
      <c r="K18" s="232"/>
    </row>
    <row r="19" spans="1:12" ht="19">
      <c r="A19" s="268"/>
      <c r="B19" s="228" t="s">
        <v>119</v>
      </c>
      <c r="C19" s="228"/>
      <c r="D19" s="228"/>
      <c r="E19" s="233"/>
      <c r="F19" s="231"/>
      <c r="G19" s="231"/>
      <c r="H19" s="226"/>
      <c r="I19" s="226"/>
      <c r="J19" s="123"/>
      <c r="K19" s="232"/>
    </row>
    <row r="20" spans="1:12" ht="20" thickBot="1">
      <c r="A20" s="268"/>
      <c r="B20" s="272" t="s">
        <v>120</v>
      </c>
      <c r="C20" s="250"/>
      <c r="D20" s="250"/>
      <c r="E20" s="251"/>
      <c r="F20" s="252"/>
      <c r="G20" s="252"/>
      <c r="H20" s="253"/>
      <c r="I20" s="253"/>
      <c r="J20" s="253"/>
      <c r="K20" s="248"/>
    </row>
    <row r="21" spans="1:12" ht="17" hidden="1" thickBot="1">
      <c r="A21" s="268"/>
      <c r="B21" s="273" t="s">
        <v>26</v>
      </c>
      <c r="C21" s="125" t="s">
        <v>2</v>
      </c>
      <c r="D21" s="126">
        <v>1.03</v>
      </c>
      <c r="E21" s="127" t="s">
        <v>23</v>
      </c>
      <c r="F21" s="126"/>
      <c r="G21" s="128">
        <v>12</v>
      </c>
      <c r="H21" s="288" t="s">
        <v>42</v>
      </c>
      <c r="I21" s="289"/>
      <c r="J21" s="289"/>
      <c r="K21" s="290"/>
    </row>
    <row r="22" spans="1:12" ht="17" hidden="1" thickBot="1">
      <c r="A22" s="268"/>
      <c r="B22" s="274"/>
      <c r="C22" s="129" t="s">
        <v>16</v>
      </c>
      <c r="D22" s="126">
        <v>1.03</v>
      </c>
      <c r="E22" s="127" t="s">
        <v>24</v>
      </c>
      <c r="F22" s="126"/>
      <c r="G22" s="130">
        <v>0</v>
      </c>
      <c r="H22" s="126"/>
      <c r="I22" s="131" t="s">
        <v>0</v>
      </c>
      <c r="J22" s="126" t="s">
        <v>22</v>
      </c>
      <c r="K22" s="234" t="s">
        <v>1</v>
      </c>
    </row>
    <row r="23" spans="1:12" ht="17" hidden="1" thickBot="1">
      <c r="A23" s="268"/>
      <c r="B23" s="275"/>
      <c r="C23" s="132" t="s">
        <v>29</v>
      </c>
      <c r="D23" s="133">
        <v>1.04</v>
      </c>
      <c r="E23" s="291" t="s">
        <v>25</v>
      </c>
      <c r="F23" s="292"/>
      <c r="G23" s="219">
        <v>0</v>
      </c>
      <c r="H23" s="134"/>
      <c r="I23" s="135">
        <v>0.254</v>
      </c>
      <c r="J23" s="135">
        <v>5.0999999999999997E-2</v>
      </c>
      <c r="K23" s="235">
        <v>8.4000000000000005E-2</v>
      </c>
    </row>
    <row r="24" spans="1:12" ht="15" customHeight="1" thickBot="1">
      <c r="A24" s="268"/>
      <c r="B24" s="124"/>
      <c r="C24" s="124"/>
      <c r="D24" s="124"/>
      <c r="E24" s="124"/>
      <c r="F24" s="124"/>
      <c r="G24" s="138"/>
      <c r="H24" s="124"/>
      <c r="I24" s="139"/>
      <c r="J24" s="140"/>
      <c r="K24" s="269"/>
    </row>
    <row r="25" spans="1:12" hidden="1">
      <c r="A25" s="268"/>
      <c r="B25" s="124"/>
      <c r="C25" s="124"/>
      <c r="D25" s="139" t="s">
        <v>20</v>
      </c>
      <c r="E25" s="139" t="s">
        <v>3</v>
      </c>
      <c r="F25" s="139" t="s">
        <v>43</v>
      </c>
      <c r="G25" s="203" t="s">
        <v>10</v>
      </c>
      <c r="H25" s="139" t="s">
        <v>10</v>
      </c>
      <c r="I25" s="139" t="s">
        <v>11</v>
      </c>
      <c r="J25" s="139" t="s">
        <v>12</v>
      </c>
      <c r="K25" s="205" t="s">
        <v>28</v>
      </c>
    </row>
    <row r="26" spans="1:12" hidden="1">
      <c r="A26" s="268"/>
      <c r="B26" s="124"/>
      <c r="C26" s="124"/>
      <c r="D26" s="139" t="s">
        <v>21</v>
      </c>
      <c r="E26" s="139" t="s">
        <v>45</v>
      </c>
      <c r="F26" s="139" t="s">
        <v>44</v>
      </c>
      <c r="G26" s="204" t="s">
        <v>32</v>
      </c>
      <c r="H26" s="139" t="s">
        <v>33</v>
      </c>
      <c r="I26" s="139"/>
      <c r="J26" s="142"/>
      <c r="K26" s="206"/>
    </row>
    <row r="27" spans="1:12" hidden="1" outlineLevel="1">
      <c r="A27" s="268"/>
      <c r="B27" s="142"/>
      <c r="C27" s="142" t="s">
        <v>36</v>
      </c>
      <c r="D27" s="124"/>
      <c r="E27" s="147"/>
      <c r="F27" s="147"/>
      <c r="G27" s="156"/>
      <c r="H27" s="146"/>
      <c r="I27" s="144"/>
      <c r="J27" s="144"/>
      <c r="K27" s="212"/>
    </row>
    <row r="28" spans="1:12" hidden="1" outlineLevel="1">
      <c r="A28" s="268"/>
      <c r="B28" s="276">
        <v>1</v>
      </c>
      <c r="C28" s="124">
        <v>0</v>
      </c>
      <c r="D28" s="124"/>
      <c r="E28" s="145">
        <v>0</v>
      </c>
      <c r="F28" s="145">
        <v>0</v>
      </c>
      <c r="G28" s="157">
        <v>0</v>
      </c>
      <c r="H28" s="146">
        <f t="shared" ref="H28" si="0">12*G28</f>
        <v>0</v>
      </c>
      <c r="I28" s="147">
        <f>ROUND(F28*G28,0)</f>
        <v>0</v>
      </c>
      <c r="J28" s="147">
        <f>ROUND(I28*I$23,0)</f>
        <v>0</v>
      </c>
      <c r="K28" s="211">
        <f>SUM(I28:J28)</f>
        <v>0</v>
      </c>
    </row>
    <row r="29" spans="1:12" hidden="1" outlineLevel="1">
      <c r="A29" s="268"/>
      <c r="B29" s="277">
        <v>0</v>
      </c>
      <c r="C29" s="124"/>
      <c r="D29" s="124"/>
      <c r="E29" s="147"/>
      <c r="F29" s="147">
        <f>E29</f>
        <v>0</v>
      </c>
      <c r="G29" s="157">
        <v>0</v>
      </c>
      <c r="H29" s="146">
        <f>12*G29</f>
        <v>0</v>
      </c>
      <c r="I29" s="147">
        <f>ROUND(F29*G29,0)*(4/12)</f>
        <v>0</v>
      </c>
      <c r="J29" s="147">
        <f>ROUND(I29*$I$23,0)</f>
        <v>0</v>
      </c>
      <c r="K29" s="211">
        <f>SUM(I29:J29)</f>
        <v>0</v>
      </c>
    </row>
    <row r="30" spans="1:12" hidden="1" outlineLevel="1">
      <c r="A30" s="268"/>
      <c r="B30" s="278"/>
      <c r="C30" s="159"/>
      <c r="D30" s="159"/>
      <c r="E30" s="160"/>
      <c r="F30" s="160">
        <f>IF(ROUND(E30*$D$21/12*$G$21+E30*$D$21*$D$21/12*$G$22,0)&gt;$G$23,$G$23,ROUND(E30*$D$21/12*$G$21+E30*$D$21*$D$21/12*$G$22,0))</f>
        <v>0</v>
      </c>
      <c r="G30" s="161"/>
      <c r="H30" s="162">
        <f t="shared" ref="H30" si="1">12*G30</f>
        <v>0</v>
      </c>
      <c r="I30" s="158">
        <f>ROUND(F30*G30,0)</f>
        <v>0</v>
      </c>
      <c r="J30" s="158">
        <f>ROUND(I30*$I$23,0)</f>
        <v>0</v>
      </c>
      <c r="K30" s="213">
        <f>SUM(I30:J30)</f>
        <v>0</v>
      </c>
    </row>
    <row r="31" spans="1:12" hidden="1" outlineLevel="1">
      <c r="A31" s="268"/>
      <c r="B31" s="279">
        <f>SUM(B28:B30)</f>
        <v>1</v>
      </c>
      <c r="C31" s="163" t="s">
        <v>37</v>
      </c>
      <c r="D31" s="142"/>
      <c r="E31" s="164"/>
      <c r="F31" s="164"/>
      <c r="G31" s="148" t="s">
        <v>40</v>
      </c>
      <c r="H31" s="149">
        <f>SUM(H28:H30)</f>
        <v>0</v>
      </c>
      <c r="I31" s="150">
        <f>SUM(I28:I30)</f>
        <v>0</v>
      </c>
      <c r="J31" s="150">
        <f>SUM(J28:J30)</f>
        <v>0</v>
      </c>
      <c r="K31" s="207">
        <f>SUM(K28:K30)</f>
        <v>0</v>
      </c>
    </row>
    <row r="32" spans="1:12" ht="3.75" hidden="1" customHeight="1">
      <c r="A32" s="268"/>
      <c r="B32" s="151"/>
      <c r="C32" s="151"/>
      <c r="D32" s="151"/>
      <c r="E32" s="152"/>
      <c r="F32" s="152"/>
      <c r="G32" s="153"/>
      <c r="H32" s="154"/>
      <c r="I32" s="155"/>
      <c r="J32" s="155"/>
      <c r="K32" s="208"/>
    </row>
    <row r="33" spans="1:11" hidden="1" outlineLevel="1">
      <c r="A33" s="268"/>
      <c r="B33" s="142"/>
      <c r="C33" s="142" t="s">
        <v>39</v>
      </c>
      <c r="D33" s="124"/>
      <c r="E33" s="147"/>
      <c r="F33" s="147"/>
      <c r="G33" s="156"/>
      <c r="H33" s="146"/>
      <c r="I33" s="144"/>
      <c r="J33" s="144"/>
      <c r="K33" s="212"/>
    </row>
    <row r="34" spans="1:11" hidden="1" outlineLevel="1">
      <c r="A34" s="268"/>
      <c r="B34" s="280">
        <v>1</v>
      </c>
      <c r="C34" s="124"/>
      <c r="D34" s="124"/>
      <c r="E34" s="147">
        <v>0</v>
      </c>
      <c r="F34" s="147">
        <v>0</v>
      </c>
      <c r="G34" s="157">
        <v>0</v>
      </c>
      <c r="H34" s="249">
        <f>12*G34</f>
        <v>0</v>
      </c>
      <c r="I34" s="144">
        <f>ROUND(F34*G34,0)</f>
        <v>0</v>
      </c>
      <c r="J34" s="144">
        <f>ROUND(I34*$J$23,0)</f>
        <v>0</v>
      </c>
      <c r="K34" s="212">
        <f>SUM(I34:J34)</f>
        <v>0</v>
      </c>
    </row>
    <row r="35" spans="1:11" hidden="1" outlineLevel="1">
      <c r="A35" s="268"/>
      <c r="B35" s="281"/>
      <c r="C35" s="159"/>
      <c r="D35" s="159"/>
      <c r="E35" s="160"/>
      <c r="F35" s="160">
        <f>IF(ROUND(E35*$D$21/12*$G$21+E35*$D$21*$D$21/12*$G$22,0)&gt;$G$23,$G$23,ROUND(E35*$D$21/12*$G$21+E35*$D$21*$D$21/12*$G$22,0))</f>
        <v>0</v>
      </c>
      <c r="G35" s="161"/>
      <c r="H35" s="162">
        <f>12*G35</f>
        <v>0</v>
      </c>
      <c r="I35" s="158">
        <f>ROUND(F35*G35,0)</f>
        <v>0</v>
      </c>
      <c r="J35" s="158">
        <f>ROUND(I35*$J$23,0)</f>
        <v>0</v>
      </c>
      <c r="K35" s="213">
        <f>SUM(I35:J35)</f>
        <v>0</v>
      </c>
    </row>
    <row r="36" spans="1:11" hidden="1" outlineLevel="1">
      <c r="A36" s="268"/>
      <c r="B36" s="279">
        <v>0</v>
      </c>
      <c r="C36" s="163" t="s">
        <v>38</v>
      </c>
      <c r="D36" s="142"/>
      <c r="E36" s="164"/>
      <c r="F36" s="164"/>
      <c r="G36" s="148" t="s">
        <v>40</v>
      </c>
      <c r="H36" s="149">
        <f>SUM(H34:H35)</f>
        <v>0</v>
      </c>
      <c r="I36" s="150">
        <f>SUM(I34:I35)</f>
        <v>0</v>
      </c>
      <c r="J36" s="150">
        <f>SUM(J34:J35)</f>
        <v>0</v>
      </c>
      <c r="K36" s="207">
        <f>SUM(K34:K35)</f>
        <v>0</v>
      </c>
    </row>
    <row r="37" spans="1:11" s="168" customFormat="1" ht="20" hidden="1" customHeight="1" thickBot="1">
      <c r="A37" s="287"/>
      <c r="B37" s="166" t="s">
        <v>121</v>
      </c>
      <c r="C37" s="166"/>
      <c r="D37" s="166"/>
      <c r="E37" s="166"/>
      <c r="F37" s="166"/>
      <c r="G37" s="166"/>
      <c r="H37" s="166"/>
      <c r="I37" s="167">
        <f>SUM(I31+I36)</f>
        <v>0</v>
      </c>
      <c r="J37" s="167">
        <f>SUM(J31+J36)</f>
        <v>0</v>
      </c>
      <c r="K37" s="209">
        <f>K31+K36</f>
        <v>0</v>
      </c>
    </row>
    <row r="38" spans="1:11" ht="20" customHeight="1">
      <c r="A38" s="268"/>
      <c r="B38" s="282" t="s">
        <v>125</v>
      </c>
      <c r="C38" s="254"/>
      <c r="D38" s="254"/>
      <c r="E38" s="255"/>
      <c r="F38" s="256"/>
      <c r="G38" s="256"/>
      <c r="H38" s="257"/>
      <c r="I38" s="257"/>
      <c r="J38" s="263"/>
      <c r="K38" s="261"/>
    </row>
    <row r="39" spans="1:11" ht="20" customHeight="1">
      <c r="A39" s="268"/>
      <c r="B39" s="283" t="s">
        <v>126</v>
      </c>
      <c r="C39" s="258"/>
      <c r="D39" s="171"/>
      <c r="E39" s="171"/>
      <c r="F39" s="171"/>
      <c r="G39" s="171"/>
      <c r="H39" s="171"/>
      <c r="I39" s="172"/>
      <c r="J39" s="259"/>
      <c r="K39" s="261">
        <v>0</v>
      </c>
    </row>
    <row r="40" spans="1:11" ht="20" customHeight="1">
      <c r="A40" s="268"/>
      <c r="B40" s="283" t="s">
        <v>127</v>
      </c>
      <c r="C40" s="258"/>
      <c r="D40" s="171"/>
      <c r="E40" s="171"/>
      <c r="F40" s="171"/>
      <c r="G40" s="171"/>
      <c r="H40" s="171"/>
      <c r="I40" s="172"/>
      <c r="J40" s="260"/>
      <c r="K40" s="261">
        <v>0</v>
      </c>
    </row>
    <row r="41" spans="1:11" ht="20" customHeight="1">
      <c r="A41" s="268"/>
      <c r="B41" s="283"/>
      <c r="C41" s="258"/>
      <c r="D41" s="171"/>
      <c r="E41" s="171"/>
      <c r="F41" s="171"/>
      <c r="G41" s="171"/>
      <c r="H41" s="171"/>
      <c r="I41" s="172"/>
      <c r="J41" s="260"/>
      <c r="K41" s="261"/>
    </row>
    <row r="42" spans="1:11" ht="20" customHeight="1">
      <c r="A42" s="268"/>
      <c r="B42" s="284" t="s">
        <v>128</v>
      </c>
      <c r="C42" s="258"/>
      <c r="D42" s="171"/>
      <c r="E42" s="171"/>
      <c r="F42" s="171"/>
      <c r="G42" s="171"/>
      <c r="H42" s="171"/>
      <c r="I42" s="172"/>
      <c r="J42" s="260"/>
      <c r="K42" s="261">
        <v>0</v>
      </c>
    </row>
    <row r="43" spans="1:11" ht="20" customHeight="1">
      <c r="A43" s="268"/>
      <c r="B43" s="284"/>
      <c r="C43" s="258"/>
      <c r="D43" s="171"/>
      <c r="E43" s="171"/>
      <c r="F43" s="171"/>
      <c r="G43" s="171"/>
      <c r="H43" s="171"/>
      <c r="I43" s="172"/>
      <c r="J43" s="260"/>
      <c r="K43" s="261"/>
    </row>
    <row r="44" spans="1:11" ht="20" customHeight="1">
      <c r="A44" s="268"/>
      <c r="B44" s="170" t="s">
        <v>151</v>
      </c>
      <c r="C44" s="170"/>
      <c r="D44" s="171"/>
      <c r="E44" s="171"/>
      <c r="F44" s="171"/>
      <c r="G44" s="171"/>
      <c r="H44" s="171"/>
      <c r="I44" s="172"/>
      <c r="J44" s="259"/>
      <c r="K44" s="261">
        <v>0</v>
      </c>
    </row>
    <row r="45" spans="1:11" ht="20" customHeight="1">
      <c r="A45" s="268"/>
      <c r="B45" s="170"/>
      <c r="C45" s="170"/>
      <c r="D45" s="171"/>
      <c r="E45" s="171"/>
      <c r="F45" s="171"/>
      <c r="G45" s="171"/>
      <c r="H45" s="171"/>
      <c r="I45" s="172"/>
      <c r="J45" s="260"/>
      <c r="K45" s="261"/>
    </row>
    <row r="46" spans="1:11" ht="20" customHeight="1">
      <c r="A46" s="268"/>
      <c r="B46" s="170" t="s">
        <v>15</v>
      </c>
      <c r="C46" s="170"/>
      <c r="D46" s="171"/>
      <c r="E46" s="171"/>
      <c r="F46" s="171"/>
      <c r="G46" s="171"/>
      <c r="H46" s="171"/>
      <c r="I46" s="172"/>
      <c r="J46" s="260"/>
      <c r="K46" s="261"/>
    </row>
    <row r="47" spans="1:11" ht="19.5" customHeight="1">
      <c r="A47" s="268"/>
      <c r="B47" s="271" t="s">
        <v>41</v>
      </c>
      <c r="C47" s="170"/>
      <c r="D47" s="171"/>
      <c r="E47" s="171"/>
      <c r="F47" s="171"/>
      <c r="G47" s="171"/>
      <c r="H47" s="171"/>
      <c r="I47" s="172"/>
      <c r="J47" s="260"/>
      <c r="K47" s="261">
        <v>0</v>
      </c>
    </row>
    <row r="48" spans="1:11" ht="20" customHeight="1">
      <c r="A48" s="268"/>
      <c r="B48" s="271" t="s">
        <v>153</v>
      </c>
      <c r="C48" s="170"/>
      <c r="D48" s="171"/>
      <c r="E48" s="171"/>
      <c r="F48" s="171"/>
      <c r="G48" s="171"/>
      <c r="H48" s="171"/>
      <c r="I48" s="171"/>
      <c r="J48" s="260"/>
      <c r="K48" s="261">
        <v>0</v>
      </c>
    </row>
    <row r="49" spans="1:34" ht="20" customHeight="1">
      <c r="A49" s="268"/>
      <c r="B49" s="271"/>
      <c r="C49" s="170"/>
      <c r="D49" s="171"/>
      <c r="E49" s="171"/>
      <c r="F49" s="171"/>
      <c r="G49" s="171"/>
      <c r="H49" s="171"/>
      <c r="I49" s="171"/>
      <c r="J49" s="260"/>
      <c r="K49" s="261"/>
    </row>
    <row r="50" spans="1:34" ht="19.5" customHeight="1">
      <c r="A50" s="268"/>
      <c r="B50" s="170" t="s">
        <v>129</v>
      </c>
      <c r="C50" s="170"/>
      <c r="D50" s="171"/>
      <c r="E50" s="171"/>
      <c r="F50" s="171"/>
      <c r="G50" s="171"/>
      <c r="H50" s="171"/>
      <c r="I50" s="171"/>
      <c r="J50" s="260"/>
      <c r="K50" s="261">
        <v>0</v>
      </c>
    </row>
    <row r="51" spans="1:34" ht="19.5" customHeight="1">
      <c r="A51" s="268"/>
      <c r="B51" s="170"/>
      <c r="C51" s="170"/>
      <c r="D51" s="171"/>
      <c r="E51" s="171"/>
      <c r="F51" s="171"/>
      <c r="G51" s="171"/>
      <c r="H51" s="171"/>
      <c r="I51" s="171"/>
      <c r="J51" s="260"/>
      <c r="K51" s="261"/>
    </row>
    <row r="52" spans="1:34" ht="19.5" customHeight="1">
      <c r="A52" s="268"/>
      <c r="B52" s="170" t="s">
        <v>130</v>
      </c>
      <c r="C52" s="170"/>
      <c r="D52" s="171"/>
      <c r="E52" s="171"/>
      <c r="F52" s="171"/>
      <c r="G52" s="171"/>
      <c r="H52" s="171"/>
      <c r="I52" s="172"/>
      <c r="J52" s="260"/>
      <c r="K52" s="261">
        <v>0</v>
      </c>
    </row>
    <row r="53" spans="1:34" ht="19.5" customHeight="1">
      <c r="A53" s="268"/>
      <c r="B53" s="170"/>
      <c r="C53" s="170"/>
      <c r="D53" s="171"/>
      <c r="E53" s="171"/>
      <c r="F53" s="171"/>
      <c r="G53" s="171"/>
      <c r="H53" s="171"/>
      <c r="I53" s="172"/>
      <c r="J53" s="260"/>
      <c r="K53" s="261"/>
    </row>
    <row r="54" spans="1:34" ht="19.5" customHeight="1">
      <c r="A54" s="268"/>
      <c r="B54" s="170" t="s">
        <v>131</v>
      </c>
      <c r="C54" s="170"/>
      <c r="D54" s="171"/>
      <c r="E54" s="171"/>
      <c r="F54" s="171"/>
      <c r="G54" s="171"/>
      <c r="H54" s="171"/>
      <c r="I54" s="172"/>
      <c r="J54" s="260"/>
      <c r="K54" s="261">
        <v>0</v>
      </c>
    </row>
    <row r="55" spans="1:34" ht="19.5" customHeight="1">
      <c r="A55" s="268"/>
      <c r="B55" s="170"/>
      <c r="C55" s="170"/>
      <c r="D55" s="171"/>
      <c r="E55" s="171"/>
      <c r="F55" s="171"/>
      <c r="G55" s="171"/>
      <c r="H55" s="171"/>
      <c r="I55" s="172"/>
      <c r="J55" s="260"/>
      <c r="K55" s="261"/>
    </row>
    <row r="56" spans="1:34" ht="19.5" customHeight="1">
      <c r="A56" s="268"/>
      <c r="B56" s="170" t="s">
        <v>152</v>
      </c>
      <c r="C56" s="170"/>
      <c r="D56" s="171"/>
      <c r="E56" s="171"/>
      <c r="F56" s="171"/>
      <c r="G56" s="171"/>
      <c r="H56" s="171"/>
      <c r="I56" s="172"/>
      <c r="J56" s="260"/>
      <c r="K56" s="261">
        <v>0</v>
      </c>
    </row>
    <row r="57" spans="1:34" ht="19.5" customHeight="1">
      <c r="A57" s="268"/>
      <c r="B57" s="170"/>
      <c r="C57" s="170"/>
      <c r="D57" s="171"/>
      <c r="E57" s="171"/>
      <c r="F57" s="171"/>
      <c r="G57" s="171"/>
      <c r="H57" s="171"/>
      <c r="I57" s="172"/>
      <c r="J57" s="260"/>
      <c r="K57" s="261">
        <v>0</v>
      </c>
    </row>
    <row r="58" spans="1:34" ht="19.5" customHeight="1">
      <c r="A58" s="268"/>
      <c r="B58" s="270" t="s">
        <v>14</v>
      </c>
      <c r="C58" s="174" t="s">
        <v>110</v>
      </c>
      <c r="D58" s="175"/>
      <c r="E58" s="171"/>
      <c r="F58" s="171"/>
      <c r="G58" s="176">
        <v>0</v>
      </c>
      <c r="H58" s="143" t="s">
        <v>34</v>
      </c>
      <c r="I58" s="177">
        <v>0</v>
      </c>
      <c r="J58" s="262" t="s">
        <v>35</v>
      </c>
      <c r="K58" s="261">
        <v>0</v>
      </c>
    </row>
    <row r="59" spans="1:34" ht="20.25" customHeight="1" thickBot="1">
      <c r="A59" s="268"/>
      <c r="B59" s="270" t="s">
        <v>47</v>
      </c>
      <c r="C59" s="178"/>
      <c r="D59" s="171"/>
      <c r="E59" s="173"/>
      <c r="F59" s="173"/>
      <c r="G59" s="173"/>
      <c r="H59" s="173"/>
      <c r="I59" s="173"/>
      <c r="J59" s="173"/>
      <c r="K59" s="214">
        <v>0</v>
      </c>
    </row>
    <row r="60" spans="1:34" s="184" customFormat="1" ht="20" customHeight="1" thickBot="1">
      <c r="A60" s="268"/>
      <c r="B60" s="180" t="s">
        <v>30</v>
      </c>
      <c r="C60" s="180"/>
      <c r="D60" s="181"/>
      <c r="E60" s="181"/>
      <c r="F60" s="181"/>
      <c r="G60" s="181"/>
      <c r="H60" s="182"/>
      <c r="I60" s="182"/>
      <c r="J60" s="183"/>
      <c r="K60" s="215">
        <f>SUM(K37:K59)</f>
        <v>0</v>
      </c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  <c r="AH60" s="124"/>
    </row>
    <row r="61" spans="1:34" ht="20" customHeight="1" thickBot="1">
      <c r="A61" s="268"/>
      <c r="B61" s="170" t="s">
        <v>17</v>
      </c>
      <c r="C61" s="173"/>
      <c r="D61" s="173"/>
      <c r="E61" s="173"/>
      <c r="F61" s="173"/>
      <c r="G61" s="173"/>
      <c r="H61" s="173"/>
      <c r="I61" s="172"/>
      <c r="J61" s="185"/>
      <c r="K61" s="214">
        <f>K60</f>
        <v>0</v>
      </c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  <c r="AH61" s="124"/>
    </row>
    <row r="62" spans="1:34" s="120" customFormat="1" ht="15" hidden="1" customHeight="1" thickBot="1">
      <c r="A62" s="286"/>
      <c r="B62" s="285" t="s">
        <v>31</v>
      </c>
      <c r="C62" s="186"/>
      <c r="D62" s="186"/>
      <c r="E62" s="186"/>
      <c r="F62" s="186"/>
      <c r="G62" s="186"/>
      <c r="H62" s="186"/>
      <c r="I62" s="187"/>
      <c r="J62" s="188"/>
      <c r="K62" s="216">
        <f>IF(ROUND(K60,0)&lt;500000,ROUND(K60,0),"ERROR")</f>
        <v>0</v>
      </c>
      <c r="L62" s="189"/>
      <c r="M62" s="189"/>
      <c r="N62" s="189"/>
      <c r="O62" s="189"/>
      <c r="P62" s="189"/>
      <c r="Q62" s="189"/>
      <c r="R62" s="189"/>
      <c r="S62" s="189"/>
      <c r="T62" s="189"/>
      <c r="U62" s="189"/>
      <c r="V62" s="189"/>
      <c r="W62" s="189"/>
      <c r="X62" s="189"/>
      <c r="Y62" s="189"/>
      <c r="Z62" s="189"/>
      <c r="AA62" s="189"/>
      <c r="AB62" s="189"/>
      <c r="AC62" s="189"/>
      <c r="AD62" s="189"/>
      <c r="AE62" s="189"/>
      <c r="AF62" s="189"/>
      <c r="AG62" s="189"/>
      <c r="AH62" s="189"/>
    </row>
    <row r="63" spans="1:34" ht="20" customHeight="1" thickBot="1">
      <c r="A63" s="268"/>
      <c r="B63" s="170" t="s">
        <v>111</v>
      </c>
      <c r="C63" s="173" t="s">
        <v>112</v>
      </c>
      <c r="D63" s="173"/>
      <c r="E63" s="190" t="s">
        <v>122</v>
      </c>
      <c r="F63" s="190" t="s">
        <v>157</v>
      </c>
      <c r="G63" s="173"/>
      <c r="H63" s="173"/>
      <c r="I63" s="172"/>
      <c r="J63" s="172"/>
      <c r="K63" s="214">
        <f>K61</f>
        <v>0</v>
      </c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4"/>
      <c r="AA63" s="124"/>
      <c r="AB63" s="124"/>
      <c r="AC63" s="124"/>
      <c r="AD63" s="124"/>
      <c r="AE63" s="124"/>
      <c r="AF63" s="124"/>
      <c r="AG63" s="124"/>
      <c r="AH63" s="124"/>
    </row>
    <row r="64" spans="1:34" ht="20" customHeight="1">
      <c r="A64" s="268"/>
      <c r="B64" s="169" t="s">
        <v>18</v>
      </c>
      <c r="C64" s="186"/>
      <c r="D64" s="186" t="s">
        <v>106</v>
      </c>
      <c r="E64" s="191">
        <v>0</v>
      </c>
      <c r="F64" s="191">
        <v>0</v>
      </c>
      <c r="G64" s="173"/>
      <c r="H64" s="173"/>
      <c r="I64" s="172"/>
      <c r="J64" s="172"/>
      <c r="K64" s="21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124"/>
      <c r="AE64" s="124"/>
      <c r="AF64" s="124"/>
      <c r="AG64" s="124"/>
      <c r="AH64" s="124"/>
    </row>
    <row r="65" spans="1:12" ht="20" customHeight="1" thickBot="1">
      <c r="A65" s="268"/>
      <c r="B65" s="169" t="s">
        <v>19</v>
      </c>
      <c r="C65" s="173" t="s">
        <v>107</v>
      </c>
      <c r="D65" s="173"/>
      <c r="E65" s="192"/>
      <c r="F65" s="192"/>
      <c r="G65" s="173"/>
      <c r="H65" s="173"/>
      <c r="I65" s="172"/>
      <c r="J65" s="172"/>
      <c r="K65" s="214"/>
    </row>
    <row r="66" spans="1:12" ht="20" customHeight="1">
      <c r="A66" s="268"/>
      <c r="B66" s="169" t="s">
        <v>46</v>
      </c>
      <c r="C66" s="173"/>
      <c r="D66" s="173"/>
      <c r="E66" s="173"/>
      <c r="F66" s="173"/>
      <c r="G66" s="173"/>
      <c r="H66" s="173"/>
      <c r="I66" s="172"/>
      <c r="J66" s="172"/>
      <c r="K66" s="214"/>
    </row>
    <row r="67" spans="1:12" ht="20" customHeight="1" thickBot="1">
      <c r="A67" s="268"/>
      <c r="B67" s="193" t="s">
        <v>9</v>
      </c>
      <c r="C67" s="179"/>
      <c r="D67" s="179"/>
      <c r="E67" s="179"/>
      <c r="F67" s="179"/>
      <c r="G67" s="179"/>
      <c r="H67" s="179"/>
      <c r="I67" s="194"/>
      <c r="J67" s="195"/>
      <c r="K67" s="217">
        <f>K61</f>
        <v>0</v>
      </c>
      <c r="L67" s="196"/>
    </row>
    <row r="68" spans="1:12">
      <c r="A68" s="268"/>
      <c r="B68" s="137"/>
      <c r="C68" s="124"/>
      <c r="D68" s="124"/>
      <c r="E68" s="124"/>
      <c r="F68" s="124"/>
      <c r="G68" s="124"/>
      <c r="H68" s="124"/>
      <c r="I68" s="124"/>
      <c r="J68" s="124"/>
      <c r="K68" s="232"/>
      <c r="L68" s="124"/>
    </row>
    <row r="69" spans="1:12">
      <c r="A69" s="268"/>
      <c r="B69" s="243" t="s">
        <v>27</v>
      </c>
      <c r="C69" s="244"/>
      <c r="D69" s="124"/>
      <c r="E69" s="245"/>
      <c r="F69" s="124"/>
      <c r="G69" s="124"/>
      <c r="H69" s="124"/>
      <c r="I69" s="124"/>
      <c r="J69" s="124"/>
      <c r="K69" s="246"/>
      <c r="L69" s="236"/>
    </row>
    <row r="70" spans="1:12" ht="17" thickBot="1">
      <c r="A70" s="268"/>
      <c r="B70" s="247"/>
      <c r="C70" s="136"/>
      <c r="D70" s="136"/>
      <c r="E70" s="136"/>
      <c r="F70" s="136"/>
      <c r="G70" s="136"/>
      <c r="H70" s="136"/>
      <c r="I70" s="136"/>
      <c r="J70" s="136"/>
      <c r="K70" s="248"/>
    </row>
    <row r="71" spans="1:12" s="165" customFormat="1">
      <c r="K71" s="218"/>
    </row>
    <row r="72" spans="1:12" s="141" customFormat="1">
      <c r="K72" s="197"/>
    </row>
    <row r="73" spans="1:12" s="141" customFormat="1">
      <c r="B73" s="197"/>
      <c r="C73" s="197"/>
      <c r="E73" s="198"/>
      <c r="F73" s="198"/>
      <c r="G73" s="198"/>
      <c r="H73" s="198"/>
      <c r="K73" s="197"/>
    </row>
    <row r="74" spans="1:12" s="141" customFormat="1">
      <c r="E74" s="199"/>
      <c r="F74" s="199"/>
      <c r="G74" s="199"/>
      <c r="H74" s="200"/>
      <c r="K74" s="197"/>
    </row>
    <row r="75" spans="1:12" s="141" customFormat="1">
      <c r="E75" s="199"/>
      <c r="F75" s="199"/>
      <c r="G75" s="199"/>
      <c r="H75" s="200"/>
      <c r="K75" s="197"/>
    </row>
    <row r="76" spans="1:12" s="141" customFormat="1">
      <c r="B76" s="197"/>
      <c r="E76" s="199"/>
      <c r="F76" s="199"/>
      <c r="G76" s="199"/>
      <c r="H76" s="200"/>
      <c r="K76" s="197"/>
    </row>
    <row r="77" spans="1:12" s="141" customFormat="1">
      <c r="E77" s="199"/>
      <c r="F77" s="199"/>
      <c r="G77" s="199"/>
      <c r="H77" s="200"/>
      <c r="K77" s="197"/>
    </row>
    <row r="78" spans="1:12" s="141" customFormat="1">
      <c r="E78" s="199"/>
      <c r="F78" s="199"/>
      <c r="G78" s="199"/>
      <c r="H78" s="200"/>
      <c r="K78" s="197"/>
    </row>
    <row r="79" spans="1:12" s="141" customFormat="1">
      <c r="E79" s="199"/>
      <c r="F79" s="199"/>
      <c r="G79" s="199"/>
      <c r="H79" s="200"/>
      <c r="K79" s="197"/>
    </row>
    <row r="80" spans="1:12" s="141" customFormat="1">
      <c r="B80" s="197"/>
      <c r="C80" s="197"/>
      <c r="D80" s="197"/>
      <c r="E80" s="200"/>
      <c r="F80" s="200"/>
      <c r="G80" s="200"/>
      <c r="H80" s="200"/>
      <c r="K80" s="197"/>
    </row>
    <row r="81" spans="2:11" s="141" customFormat="1">
      <c r="E81" s="199"/>
      <c r="F81" s="199"/>
      <c r="G81" s="199"/>
      <c r="H81" s="199"/>
      <c r="I81" s="199"/>
      <c r="K81" s="197"/>
    </row>
    <row r="82" spans="2:11" s="141" customFormat="1">
      <c r="E82" s="199"/>
      <c r="F82" s="199"/>
      <c r="G82" s="199"/>
      <c r="H82" s="199"/>
      <c r="I82" s="199"/>
      <c r="K82" s="197"/>
    </row>
    <row r="83" spans="2:11" s="141" customFormat="1">
      <c r="B83" s="197"/>
      <c r="C83" s="197"/>
      <c r="E83" s="198"/>
      <c r="F83" s="198"/>
      <c r="G83" s="198"/>
      <c r="H83" s="198"/>
      <c r="K83" s="197"/>
    </row>
    <row r="84" spans="2:11" s="141" customFormat="1">
      <c r="E84" s="199"/>
      <c r="F84" s="199"/>
      <c r="G84" s="199"/>
      <c r="H84" s="200"/>
      <c r="K84" s="197"/>
    </row>
    <row r="85" spans="2:11" s="141" customFormat="1">
      <c r="B85" s="197"/>
      <c r="C85" s="197"/>
      <c r="E85" s="200"/>
      <c r="F85" s="200"/>
      <c r="G85" s="200"/>
      <c r="H85" s="200"/>
      <c r="K85" s="197"/>
    </row>
    <row r="86" spans="2:11" s="141" customFormat="1">
      <c r="E86" s="199"/>
      <c r="F86" s="199"/>
      <c r="G86" s="199"/>
      <c r="H86" s="199"/>
      <c r="I86" s="199"/>
      <c r="K86" s="197"/>
    </row>
    <row r="87" spans="2:11" s="141" customFormat="1">
      <c r="E87" s="199"/>
      <c r="F87" s="199"/>
      <c r="G87" s="199"/>
      <c r="H87" s="199"/>
      <c r="I87" s="199"/>
      <c r="K87" s="197"/>
    </row>
    <row r="88" spans="2:11" s="141" customFormat="1">
      <c r="B88" s="197"/>
      <c r="E88" s="198"/>
      <c r="F88" s="198"/>
      <c r="G88" s="198"/>
      <c r="H88" s="198"/>
      <c r="K88" s="197"/>
    </row>
    <row r="89" spans="2:11" s="141" customFormat="1">
      <c r="E89" s="199"/>
      <c r="F89" s="199"/>
      <c r="G89" s="199"/>
      <c r="H89" s="200"/>
      <c r="K89" s="197"/>
    </row>
    <row r="90" spans="2:11" s="141" customFormat="1">
      <c r="B90" s="201"/>
      <c r="E90" s="202"/>
      <c r="F90" s="202"/>
      <c r="G90" s="199"/>
      <c r="H90" s="200"/>
      <c r="K90" s="197"/>
    </row>
    <row r="91" spans="2:11" s="141" customFormat="1">
      <c r="E91" s="199"/>
      <c r="F91" s="199"/>
      <c r="G91" s="199"/>
      <c r="H91" s="200"/>
      <c r="K91" s="197"/>
    </row>
    <row r="92" spans="2:11" s="141" customFormat="1">
      <c r="E92" s="199"/>
      <c r="F92" s="199"/>
      <c r="G92" s="199"/>
      <c r="H92" s="200"/>
      <c r="K92" s="197"/>
    </row>
    <row r="93" spans="2:11" s="141" customFormat="1">
      <c r="E93" s="199"/>
      <c r="F93" s="199"/>
      <c r="G93" s="199"/>
      <c r="H93" s="200"/>
      <c r="K93" s="197"/>
    </row>
    <row r="94" spans="2:11" s="141" customFormat="1">
      <c r="B94" s="197"/>
      <c r="C94" s="197"/>
      <c r="E94" s="200"/>
      <c r="F94" s="200"/>
      <c r="G94" s="200"/>
      <c r="H94" s="200"/>
      <c r="K94" s="197"/>
    </row>
    <row r="95" spans="2:11" s="165" customFormat="1">
      <c r="K95" s="218"/>
    </row>
    <row r="96" spans="2:11" s="165" customFormat="1">
      <c r="K96" s="218"/>
    </row>
    <row r="97" spans="11:11" s="165" customFormat="1">
      <c r="K97" s="218"/>
    </row>
    <row r="98" spans="11:11" s="165" customFormat="1">
      <c r="K98" s="218"/>
    </row>
    <row r="99" spans="11:11" s="165" customFormat="1">
      <c r="K99" s="218"/>
    </row>
    <row r="100" spans="11:11" s="165" customFormat="1">
      <c r="K100" s="218"/>
    </row>
    <row r="101" spans="11:11" s="165" customFormat="1">
      <c r="K101" s="218"/>
    </row>
    <row r="102" spans="11:11" s="165" customFormat="1">
      <c r="K102" s="218"/>
    </row>
    <row r="103" spans="11:11" s="165" customFormat="1">
      <c r="K103" s="218"/>
    </row>
    <row r="104" spans="11:11" s="165" customFormat="1">
      <c r="K104" s="218"/>
    </row>
    <row r="105" spans="11:11" s="165" customFormat="1">
      <c r="K105" s="218"/>
    </row>
    <row r="106" spans="11:11" s="165" customFormat="1">
      <c r="K106" s="218"/>
    </row>
    <row r="107" spans="11:11" s="165" customFormat="1">
      <c r="K107" s="218"/>
    </row>
    <row r="108" spans="11:11" s="165" customFormat="1">
      <c r="K108" s="218"/>
    </row>
    <row r="109" spans="11:11" s="165" customFormat="1">
      <c r="K109" s="218"/>
    </row>
    <row r="110" spans="11:11" s="165" customFormat="1">
      <c r="K110" s="218"/>
    </row>
    <row r="111" spans="11:11" s="165" customFormat="1">
      <c r="K111" s="218"/>
    </row>
    <row r="112" spans="11:11" s="165" customFormat="1">
      <c r="K112" s="218"/>
    </row>
    <row r="113" spans="11:11" s="165" customFormat="1">
      <c r="K113" s="218"/>
    </row>
    <row r="114" spans="11:11" s="165" customFormat="1">
      <c r="K114" s="218"/>
    </row>
    <row r="115" spans="11:11" s="165" customFormat="1">
      <c r="K115" s="218"/>
    </row>
    <row r="116" spans="11:11" s="165" customFormat="1">
      <c r="K116" s="218"/>
    </row>
    <row r="117" spans="11:11" s="165" customFormat="1">
      <c r="K117" s="218"/>
    </row>
    <row r="118" spans="11:11" s="165" customFormat="1">
      <c r="K118" s="218"/>
    </row>
    <row r="119" spans="11:11" s="165" customFormat="1">
      <c r="K119" s="218"/>
    </row>
    <row r="120" spans="11:11" s="165" customFormat="1">
      <c r="K120" s="218"/>
    </row>
    <row r="121" spans="11:11" s="165" customFormat="1">
      <c r="K121" s="218"/>
    </row>
    <row r="122" spans="11:11" s="165" customFormat="1">
      <c r="K122" s="218"/>
    </row>
    <row r="123" spans="11:11" s="165" customFormat="1">
      <c r="K123" s="218"/>
    </row>
    <row r="124" spans="11:11" s="165" customFormat="1">
      <c r="K124" s="218"/>
    </row>
    <row r="125" spans="11:11" s="165" customFormat="1">
      <c r="K125" s="218"/>
    </row>
    <row r="126" spans="11:11" s="165" customFormat="1">
      <c r="K126" s="218"/>
    </row>
    <row r="127" spans="11:11" s="165" customFormat="1">
      <c r="K127" s="218"/>
    </row>
    <row r="128" spans="11:11" s="165" customFormat="1">
      <c r="K128" s="218"/>
    </row>
    <row r="129" spans="11:11" s="165" customFormat="1">
      <c r="K129" s="218"/>
    </row>
    <row r="130" spans="11:11" s="165" customFormat="1">
      <c r="K130" s="218"/>
    </row>
    <row r="131" spans="11:11" s="165" customFormat="1">
      <c r="K131" s="218"/>
    </row>
    <row r="132" spans="11:11" s="165" customFormat="1">
      <c r="K132" s="218"/>
    </row>
    <row r="133" spans="11:11" s="165" customFormat="1">
      <c r="K133" s="218"/>
    </row>
    <row r="134" spans="11:11" s="165" customFormat="1">
      <c r="K134" s="218"/>
    </row>
    <row r="135" spans="11:11" s="165" customFormat="1">
      <c r="K135" s="218"/>
    </row>
    <row r="136" spans="11:11" s="165" customFormat="1">
      <c r="K136" s="218"/>
    </row>
    <row r="137" spans="11:11" s="165" customFormat="1">
      <c r="K137" s="218"/>
    </row>
    <row r="138" spans="11:11" s="165" customFormat="1">
      <c r="K138" s="218"/>
    </row>
    <row r="139" spans="11:11" s="165" customFormat="1">
      <c r="K139" s="218"/>
    </row>
    <row r="140" spans="11:11" s="165" customFormat="1">
      <c r="K140" s="218"/>
    </row>
    <row r="141" spans="11:11" s="165" customFormat="1">
      <c r="K141" s="218"/>
    </row>
    <row r="142" spans="11:11" s="165" customFormat="1">
      <c r="K142" s="218"/>
    </row>
    <row r="143" spans="11:11" s="165" customFormat="1">
      <c r="K143" s="218"/>
    </row>
    <row r="144" spans="11:11" s="165" customFormat="1">
      <c r="K144" s="218"/>
    </row>
    <row r="145" spans="11:11" s="165" customFormat="1">
      <c r="K145" s="218"/>
    </row>
    <row r="146" spans="11:11" s="165" customFormat="1">
      <c r="K146" s="218"/>
    </row>
    <row r="147" spans="11:11" s="165" customFormat="1">
      <c r="K147" s="218"/>
    </row>
    <row r="148" spans="11:11" s="165" customFormat="1">
      <c r="K148" s="218"/>
    </row>
    <row r="149" spans="11:11" s="165" customFormat="1">
      <c r="K149" s="218"/>
    </row>
    <row r="150" spans="11:11" s="165" customFormat="1">
      <c r="K150" s="218"/>
    </row>
    <row r="151" spans="11:11" s="165" customFormat="1">
      <c r="K151" s="218"/>
    </row>
    <row r="152" spans="11:11" s="165" customFormat="1">
      <c r="K152" s="218"/>
    </row>
    <row r="153" spans="11:11" s="165" customFormat="1">
      <c r="K153" s="218"/>
    </row>
    <row r="154" spans="11:11" s="165" customFormat="1">
      <c r="K154" s="218"/>
    </row>
    <row r="155" spans="11:11" s="165" customFormat="1">
      <c r="K155" s="218"/>
    </row>
    <row r="156" spans="11:11" s="165" customFormat="1">
      <c r="K156" s="218"/>
    </row>
    <row r="157" spans="11:11" s="165" customFormat="1">
      <c r="K157" s="218"/>
    </row>
    <row r="158" spans="11:11" s="165" customFormat="1">
      <c r="K158" s="218"/>
    </row>
    <row r="159" spans="11:11" s="165" customFormat="1">
      <c r="K159" s="218"/>
    </row>
    <row r="160" spans="11:11" s="165" customFormat="1">
      <c r="K160" s="218"/>
    </row>
    <row r="161" spans="11:11" s="165" customFormat="1">
      <c r="K161" s="218"/>
    </row>
    <row r="162" spans="11:11" s="165" customFormat="1">
      <c r="K162" s="218"/>
    </row>
    <row r="163" spans="11:11" s="165" customFormat="1">
      <c r="K163" s="218"/>
    </row>
    <row r="164" spans="11:11" s="165" customFormat="1">
      <c r="K164" s="218"/>
    </row>
    <row r="165" spans="11:11" s="165" customFormat="1">
      <c r="K165" s="218"/>
    </row>
    <row r="166" spans="11:11" s="165" customFormat="1">
      <c r="K166" s="218"/>
    </row>
    <row r="167" spans="11:11" s="165" customFormat="1">
      <c r="K167" s="218"/>
    </row>
    <row r="168" spans="11:11" s="165" customFormat="1">
      <c r="K168" s="218"/>
    </row>
    <row r="169" spans="11:11" s="165" customFormat="1">
      <c r="K169" s="218"/>
    </row>
    <row r="170" spans="11:11" s="165" customFormat="1">
      <c r="K170" s="218"/>
    </row>
    <row r="171" spans="11:11" s="165" customFormat="1">
      <c r="K171" s="218"/>
    </row>
    <row r="172" spans="11:11" s="165" customFormat="1">
      <c r="K172" s="218"/>
    </row>
    <row r="173" spans="11:11" s="165" customFormat="1">
      <c r="K173" s="218"/>
    </row>
    <row r="174" spans="11:11" s="165" customFormat="1">
      <c r="K174" s="218"/>
    </row>
    <row r="175" spans="11:11" s="165" customFormat="1">
      <c r="K175" s="218"/>
    </row>
    <row r="176" spans="11:11" s="165" customFormat="1">
      <c r="K176" s="218"/>
    </row>
    <row r="177" spans="11:11" s="165" customFormat="1">
      <c r="K177" s="218"/>
    </row>
    <row r="178" spans="11:11" s="165" customFormat="1">
      <c r="K178" s="218"/>
    </row>
    <row r="179" spans="11:11" s="165" customFormat="1">
      <c r="K179" s="218"/>
    </row>
    <row r="180" spans="11:11" s="165" customFormat="1">
      <c r="K180" s="218"/>
    </row>
    <row r="181" spans="11:11" s="165" customFormat="1">
      <c r="K181" s="218"/>
    </row>
    <row r="182" spans="11:11" s="165" customFormat="1">
      <c r="K182" s="218"/>
    </row>
    <row r="183" spans="11:11" s="165" customFormat="1">
      <c r="K183" s="218"/>
    </row>
    <row r="184" spans="11:11" s="165" customFormat="1">
      <c r="K184" s="218"/>
    </row>
    <row r="185" spans="11:11" s="165" customFormat="1">
      <c r="K185" s="218"/>
    </row>
    <row r="186" spans="11:11" s="165" customFormat="1">
      <c r="K186" s="218"/>
    </row>
    <row r="187" spans="11:11" s="165" customFormat="1">
      <c r="K187" s="218"/>
    </row>
    <row r="188" spans="11:11" s="165" customFormat="1">
      <c r="K188" s="218"/>
    </row>
    <row r="189" spans="11:11" s="165" customFormat="1">
      <c r="K189" s="218"/>
    </row>
    <row r="190" spans="11:11" s="165" customFormat="1">
      <c r="K190" s="218"/>
    </row>
    <row r="191" spans="11:11" s="165" customFormat="1">
      <c r="K191" s="218"/>
    </row>
    <row r="192" spans="11:11" s="165" customFormat="1">
      <c r="K192" s="218"/>
    </row>
    <row r="193" spans="11:11" s="165" customFormat="1">
      <c r="K193" s="218"/>
    </row>
    <row r="194" spans="11:11" s="165" customFormat="1">
      <c r="K194" s="218"/>
    </row>
    <row r="195" spans="11:11" s="165" customFormat="1">
      <c r="K195" s="218"/>
    </row>
    <row r="196" spans="11:11" s="165" customFormat="1">
      <c r="K196" s="218"/>
    </row>
    <row r="197" spans="11:11" s="165" customFormat="1">
      <c r="K197" s="218"/>
    </row>
    <row r="198" spans="11:11" s="165" customFormat="1">
      <c r="K198" s="218"/>
    </row>
    <row r="199" spans="11:11" s="165" customFormat="1">
      <c r="K199" s="218"/>
    </row>
    <row r="200" spans="11:11" s="165" customFormat="1">
      <c r="K200" s="218"/>
    </row>
    <row r="201" spans="11:11" s="165" customFormat="1">
      <c r="K201" s="218"/>
    </row>
    <row r="202" spans="11:11" s="165" customFormat="1">
      <c r="K202" s="218"/>
    </row>
    <row r="203" spans="11:11" s="165" customFormat="1">
      <c r="K203" s="218"/>
    </row>
    <row r="204" spans="11:11" s="165" customFormat="1">
      <c r="K204" s="218"/>
    </row>
    <row r="205" spans="11:11" s="165" customFormat="1">
      <c r="K205" s="218"/>
    </row>
    <row r="206" spans="11:11" s="165" customFormat="1">
      <c r="K206" s="218"/>
    </row>
    <row r="207" spans="11:11" s="165" customFormat="1">
      <c r="K207" s="218"/>
    </row>
    <row r="208" spans="11:11" s="165" customFormat="1">
      <c r="K208" s="218"/>
    </row>
    <row r="209" spans="11:11" s="165" customFormat="1">
      <c r="K209" s="218"/>
    </row>
    <row r="210" spans="11:11" s="165" customFormat="1">
      <c r="K210" s="218"/>
    </row>
    <row r="211" spans="11:11" s="165" customFormat="1">
      <c r="K211" s="218"/>
    </row>
    <row r="212" spans="11:11" s="165" customFormat="1">
      <c r="K212" s="218"/>
    </row>
    <row r="213" spans="11:11" s="165" customFormat="1">
      <c r="K213" s="218"/>
    </row>
    <row r="214" spans="11:11" s="165" customFormat="1">
      <c r="K214" s="218"/>
    </row>
    <row r="215" spans="11:11" s="165" customFormat="1">
      <c r="K215" s="218"/>
    </row>
    <row r="216" spans="11:11" s="165" customFormat="1">
      <c r="K216" s="218"/>
    </row>
    <row r="217" spans="11:11" s="165" customFormat="1">
      <c r="K217" s="218"/>
    </row>
    <row r="218" spans="11:11" s="165" customFormat="1">
      <c r="K218" s="218"/>
    </row>
    <row r="219" spans="11:11" s="165" customFormat="1">
      <c r="K219" s="218"/>
    </row>
    <row r="220" spans="11:11" s="165" customFormat="1">
      <c r="K220" s="218"/>
    </row>
    <row r="221" spans="11:11" s="165" customFormat="1">
      <c r="K221" s="218"/>
    </row>
    <row r="222" spans="11:11" s="165" customFormat="1">
      <c r="K222" s="218"/>
    </row>
    <row r="223" spans="11:11" s="165" customFormat="1">
      <c r="K223" s="218"/>
    </row>
    <row r="224" spans="11:11" s="165" customFormat="1">
      <c r="K224" s="218"/>
    </row>
    <row r="225" spans="11:11" s="165" customFormat="1">
      <c r="K225" s="218"/>
    </row>
    <row r="226" spans="11:11" s="165" customFormat="1">
      <c r="K226" s="218"/>
    </row>
    <row r="227" spans="11:11" s="165" customFormat="1">
      <c r="K227" s="218"/>
    </row>
    <row r="228" spans="11:11" s="165" customFormat="1">
      <c r="K228" s="218"/>
    </row>
    <row r="229" spans="11:11" s="165" customFormat="1">
      <c r="K229" s="218"/>
    </row>
    <row r="230" spans="11:11" s="165" customFormat="1">
      <c r="K230" s="218"/>
    </row>
    <row r="231" spans="11:11" s="165" customFormat="1">
      <c r="K231" s="218"/>
    </row>
    <row r="232" spans="11:11" s="165" customFormat="1">
      <c r="K232" s="218"/>
    </row>
    <row r="233" spans="11:11" s="165" customFormat="1">
      <c r="K233" s="218"/>
    </row>
    <row r="234" spans="11:11" s="165" customFormat="1">
      <c r="K234" s="218"/>
    </row>
    <row r="235" spans="11:11" s="165" customFormat="1">
      <c r="K235" s="218"/>
    </row>
    <row r="236" spans="11:11" s="165" customFormat="1">
      <c r="K236" s="218"/>
    </row>
    <row r="237" spans="11:11" s="165" customFormat="1">
      <c r="K237" s="218"/>
    </row>
    <row r="238" spans="11:11" s="165" customFormat="1">
      <c r="K238" s="218"/>
    </row>
    <row r="239" spans="11:11" s="165" customFormat="1">
      <c r="K239" s="218"/>
    </row>
    <row r="240" spans="11:11" s="165" customFormat="1">
      <c r="K240" s="218"/>
    </row>
    <row r="241" spans="11:11" s="165" customFormat="1">
      <c r="K241" s="218"/>
    </row>
    <row r="242" spans="11:11" s="165" customFormat="1">
      <c r="K242" s="218"/>
    </row>
    <row r="243" spans="11:11" s="165" customFormat="1">
      <c r="K243" s="218"/>
    </row>
    <row r="244" spans="11:11" s="165" customFormat="1">
      <c r="K244" s="218"/>
    </row>
    <row r="245" spans="11:11" s="165" customFormat="1">
      <c r="K245" s="218"/>
    </row>
    <row r="246" spans="11:11" s="165" customFormat="1">
      <c r="K246" s="218"/>
    </row>
    <row r="247" spans="11:11" s="165" customFormat="1">
      <c r="K247" s="218"/>
    </row>
    <row r="248" spans="11:11" s="165" customFormat="1">
      <c r="K248" s="218"/>
    </row>
    <row r="249" spans="11:11" s="165" customFormat="1">
      <c r="K249" s="218"/>
    </row>
    <row r="250" spans="11:11" s="165" customFormat="1">
      <c r="K250" s="218"/>
    </row>
    <row r="251" spans="11:11" s="165" customFormat="1">
      <c r="K251" s="218"/>
    </row>
    <row r="252" spans="11:11" s="165" customFormat="1">
      <c r="K252" s="218"/>
    </row>
    <row r="253" spans="11:11" s="165" customFormat="1">
      <c r="K253" s="218"/>
    </row>
    <row r="254" spans="11:11" s="165" customFormat="1">
      <c r="K254" s="218"/>
    </row>
    <row r="255" spans="11:11" s="165" customFormat="1">
      <c r="K255" s="218"/>
    </row>
    <row r="256" spans="11:11" s="165" customFormat="1">
      <c r="K256" s="218"/>
    </row>
    <row r="257" spans="11:11" s="165" customFormat="1">
      <c r="K257" s="218"/>
    </row>
    <row r="258" spans="11:11" s="165" customFormat="1">
      <c r="K258" s="218"/>
    </row>
    <row r="259" spans="11:11" s="165" customFormat="1">
      <c r="K259" s="218"/>
    </row>
    <row r="260" spans="11:11" s="165" customFormat="1">
      <c r="K260" s="218"/>
    </row>
    <row r="261" spans="11:11" s="165" customFormat="1">
      <c r="K261" s="218"/>
    </row>
    <row r="262" spans="11:11" s="165" customFormat="1">
      <c r="K262" s="218"/>
    </row>
    <row r="263" spans="11:11" s="165" customFormat="1">
      <c r="K263" s="218"/>
    </row>
    <row r="264" spans="11:11" s="165" customFormat="1">
      <c r="K264" s="218"/>
    </row>
    <row r="265" spans="11:11" s="165" customFormat="1">
      <c r="K265" s="218"/>
    </row>
    <row r="266" spans="11:11" s="165" customFormat="1">
      <c r="K266" s="218"/>
    </row>
    <row r="267" spans="11:11" s="165" customFormat="1">
      <c r="K267" s="218"/>
    </row>
    <row r="268" spans="11:11" s="165" customFormat="1">
      <c r="K268" s="218"/>
    </row>
    <row r="269" spans="11:11" s="165" customFormat="1">
      <c r="K269" s="218"/>
    </row>
    <row r="270" spans="11:11" s="165" customFormat="1">
      <c r="K270" s="218"/>
    </row>
    <row r="271" spans="11:11" s="165" customFormat="1">
      <c r="K271" s="218"/>
    </row>
    <row r="272" spans="11:11" s="165" customFormat="1">
      <c r="K272" s="218"/>
    </row>
    <row r="273" spans="11:11" s="165" customFormat="1">
      <c r="K273" s="218"/>
    </row>
    <row r="274" spans="11:11" s="165" customFormat="1">
      <c r="K274" s="218"/>
    </row>
    <row r="275" spans="11:11" s="165" customFormat="1">
      <c r="K275" s="218"/>
    </row>
    <row r="276" spans="11:11" s="165" customFormat="1">
      <c r="K276" s="218"/>
    </row>
    <row r="277" spans="11:11" s="165" customFormat="1">
      <c r="K277" s="218"/>
    </row>
    <row r="278" spans="11:11" s="165" customFormat="1">
      <c r="K278" s="218"/>
    </row>
    <row r="279" spans="11:11" s="165" customFormat="1">
      <c r="K279" s="218"/>
    </row>
    <row r="280" spans="11:11" s="165" customFormat="1">
      <c r="K280" s="218"/>
    </row>
    <row r="281" spans="11:11" s="165" customFormat="1">
      <c r="K281" s="218"/>
    </row>
    <row r="282" spans="11:11" s="165" customFormat="1">
      <c r="K282" s="218"/>
    </row>
    <row r="283" spans="11:11" s="165" customFormat="1">
      <c r="K283" s="218"/>
    </row>
    <row r="284" spans="11:11" s="165" customFormat="1">
      <c r="K284" s="218"/>
    </row>
    <row r="285" spans="11:11" s="165" customFormat="1">
      <c r="K285" s="218"/>
    </row>
    <row r="286" spans="11:11" s="165" customFormat="1">
      <c r="K286" s="218"/>
    </row>
    <row r="287" spans="11:11" s="165" customFormat="1">
      <c r="K287" s="218"/>
    </row>
    <row r="288" spans="11:11" s="165" customFormat="1">
      <c r="K288" s="218"/>
    </row>
    <row r="289" spans="11:11" s="165" customFormat="1">
      <c r="K289" s="218"/>
    </row>
    <row r="290" spans="11:11" s="165" customFormat="1">
      <c r="K290" s="218"/>
    </row>
    <row r="291" spans="11:11" s="165" customFormat="1">
      <c r="K291" s="218"/>
    </row>
    <row r="292" spans="11:11" s="165" customFormat="1">
      <c r="K292" s="218"/>
    </row>
    <row r="293" spans="11:11" s="165" customFormat="1">
      <c r="K293" s="218"/>
    </row>
    <row r="294" spans="11:11" s="165" customFormat="1">
      <c r="K294" s="218"/>
    </row>
    <row r="295" spans="11:11" s="165" customFormat="1">
      <c r="K295" s="218"/>
    </row>
    <row r="296" spans="11:11" s="165" customFormat="1">
      <c r="K296" s="218"/>
    </row>
    <row r="297" spans="11:11" s="165" customFormat="1">
      <c r="K297" s="218"/>
    </row>
    <row r="298" spans="11:11" s="165" customFormat="1">
      <c r="K298" s="218"/>
    </row>
    <row r="299" spans="11:11" s="165" customFormat="1">
      <c r="K299" s="218"/>
    </row>
    <row r="300" spans="11:11" s="165" customFormat="1">
      <c r="K300" s="218"/>
    </row>
    <row r="301" spans="11:11" s="165" customFormat="1">
      <c r="K301" s="218"/>
    </row>
    <row r="302" spans="11:11" s="165" customFormat="1">
      <c r="K302" s="218"/>
    </row>
    <row r="303" spans="11:11" s="165" customFormat="1">
      <c r="K303" s="218"/>
    </row>
    <row r="304" spans="11:11" s="165" customFormat="1">
      <c r="K304" s="218"/>
    </row>
    <row r="305" spans="11:11" s="165" customFormat="1">
      <c r="K305" s="218"/>
    </row>
    <row r="306" spans="11:11" s="165" customFormat="1">
      <c r="K306" s="218"/>
    </row>
    <row r="307" spans="11:11" s="165" customFormat="1">
      <c r="K307" s="218"/>
    </row>
    <row r="308" spans="11:11" s="165" customFormat="1">
      <c r="K308" s="218"/>
    </row>
    <row r="309" spans="11:11" s="165" customFormat="1">
      <c r="K309" s="218"/>
    </row>
    <row r="310" spans="11:11" s="165" customFormat="1">
      <c r="K310" s="218"/>
    </row>
    <row r="311" spans="11:11" s="165" customFormat="1">
      <c r="K311" s="218"/>
    </row>
    <row r="312" spans="11:11" s="165" customFormat="1">
      <c r="K312" s="218"/>
    </row>
    <row r="313" spans="11:11" s="165" customFormat="1">
      <c r="K313" s="218"/>
    </row>
    <row r="314" spans="11:11" s="165" customFormat="1">
      <c r="K314" s="218"/>
    </row>
    <row r="315" spans="11:11" s="165" customFormat="1">
      <c r="K315" s="218"/>
    </row>
    <row r="316" spans="11:11" s="165" customFormat="1">
      <c r="K316" s="218"/>
    </row>
    <row r="317" spans="11:11" s="165" customFormat="1">
      <c r="K317" s="218"/>
    </row>
    <row r="318" spans="11:11" s="165" customFormat="1">
      <c r="K318" s="218"/>
    </row>
    <row r="319" spans="11:11" s="165" customFormat="1">
      <c r="K319" s="218"/>
    </row>
    <row r="320" spans="11:11" s="165" customFormat="1">
      <c r="K320" s="218"/>
    </row>
    <row r="321" spans="11:11" s="165" customFormat="1">
      <c r="K321" s="218"/>
    </row>
    <row r="322" spans="11:11" s="165" customFormat="1">
      <c r="K322" s="218"/>
    </row>
    <row r="323" spans="11:11" s="165" customFormat="1">
      <c r="K323" s="218"/>
    </row>
    <row r="324" spans="11:11" s="165" customFormat="1">
      <c r="K324" s="218"/>
    </row>
    <row r="325" spans="11:11" s="165" customFormat="1">
      <c r="K325" s="218"/>
    </row>
    <row r="326" spans="11:11" s="165" customFormat="1">
      <c r="K326" s="218"/>
    </row>
    <row r="327" spans="11:11" s="165" customFormat="1">
      <c r="K327" s="218"/>
    </row>
    <row r="328" spans="11:11" s="165" customFormat="1">
      <c r="K328" s="218"/>
    </row>
    <row r="329" spans="11:11" s="165" customFormat="1">
      <c r="K329" s="218"/>
    </row>
    <row r="330" spans="11:11" s="165" customFormat="1">
      <c r="K330" s="218"/>
    </row>
    <row r="331" spans="11:11" s="165" customFormat="1">
      <c r="K331" s="218"/>
    </row>
    <row r="332" spans="11:11" s="165" customFormat="1">
      <c r="K332" s="218"/>
    </row>
    <row r="333" spans="11:11" s="165" customFormat="1">
      <c r="K333" s="218"/>
    </row>
    <row r="334" spans="11:11" s="165" customFormat="1">
      <c r="K334" s="218"/>
    </row>
    <row r="335" spans="11:11" s="165" customFormat="1">
      <c r="K335" s="218"/>
    </row>
    <row r="336" spans="11:11" s="165" customFormat="1">
      <c r="K336" s="218"/>
    </row>
    <row r="337" spans="11:11" s="165" customFormat="1">
      <c r="K337" s="218"/>
    </row>
    <row r="338" spans="11:11" s="165" customFormat="1">
      <c r="K338" s="218"/>
    </row>
    <row r="339" spans="11:11" s="165" customFormat="1">
      <c r="K339" s="218"/>
    </row>
    <row r="340" spans="11:11" s="165" customFormat="1">
      <c r="K340" s="218"/>
    </row>
    <row r="341" spans="11:11" s="165" customFormat="1">
      <c r="K341" s="218"/>
    </row>
    <row r="342" spans="11:11" s="165" customFormat="1">
      <c r="K342" s="218"/>
    </row>
    <row r="343" spans="11:11" s="165" customFormat="1">
      <c r="K343" s="218"/>
    </row>
    <row r="344" spans="11:11" s="165" customFormat="1">
      <c r="K344" s="218"/>
    </row>
    <row r="345" spans="11:11" s="165" customFormat="1">
      <c r="K345" s="218"/>
    </row>
    <row r="346" spans="11:11" s="165" customFormat="1">
      <c r="K346" s="218"/>
    </row>
    <row r="347" spans="11:11" s="165" customFormat="1">
      <c r="K347" s="218"/>
    </row>
    <row r="348" spans="11:11" s="165" customFormat="1">
      <c r="K348" s="218"/>
    </row>
    <row r="349" spans="11:11" s="165" customFormat="1">
      <c r="K349" s="218"/>
    </row>
    <row r="350" spans="11:11" s="165" customFormat="1">
      <c r="K350" s="218"/>
    </row>
    <row r="351" spans="11:11" s="165" customFormat="1">
      <c r="K351" s="218"/>
    </row>
    <row r="352" spans="11:11" s="165" customFormat="1">
      <c r="K352" s="218"/>
    </row>
    <row r="353" spans="11:11" s="165" customFormat="1">
      <c r="K353" s="218"/>
    </row>
    <row r="354" spans="11:11" s="165" customFormat="1">
      <c r="K354" s="218"/>
    </row>
    <row r="355" spans="11:11" s="165" customFormat="1">
      <c r="K355" s="218"/>
    </row>
    <row r="356" spans="11:11" s="165" customFormat="1">
      <c r="K356" s="218"/>
    </row>
    <row r="357" spans="11:11" s="165" customFormat="1">
      <c r="K357" s="218"/>
    </row>
    <row r="358" spans="11:11" s="165" customFormat="1">
      <c r="K358" s="218"/>
    </row>
    <row r="359" spans="11:11" s="165" customFormat="1">
      <c r="K359" s="218"/>
    </row>
    <row r="360" spans="11:11" s="165" customFormat="1">
      <c r="K360" s="218"/>
    </row>
    <row r="361" spans="11:11" s="165" customFormat="1">
      <c r="K361" s="218"/>
    </row>
    <row r="362" spans="11:11" s="165" customFormat="1">
      <c r="K362" s="218"/>
    </row>
    <row r="363" spans="11:11" s="165" customFormat="1">
      <c r="K363" s="218"/>
    </row>
    <row r="364" spans="11:11" s="165" customFormat="1">
      <c r="K364" s="218"/>
    </row>
    <row r="365" spans="11:11" s="165" customFormat="1">
      <c r="K365" s="218"/>
    </row>
    <row r="366" spans="11:11" s="165" customFormat="1">
      <c r="K366" s="218"/>
    </row>
    <row r="367" spans="11:11" s="165" customFormat="1">
      <c r="K367" s="218"/>
    </row>
    <row r="368" spans="11:11" s="165" customFormat="1">
      <c r="K368" s="218"/>
    </row>
    <row r="369" spans="11:11" s="165" customFormat="1">
      <c r="K369" s="218"/>
    </row>
    <row r="370" spans="11:11" s="165" customFormat="1">
      <c r="K370" s="218"/>
    </row>
    <row r="371" spans="11:11" s="165" customFormat="1">
      <c r="K371" s="218"/>
    </row>
    <row r="372" spans="11:11" s="165" customFormat="1">
      <c r="K372" s="218"/>
    </row>
    <row r="373" spans="11:11" s="165" customFormat="1">
      <c r="K373" s="218"/>
    </row>
    <row r="374" spans="11:11" s="165" customFormat="1">
      <c r="K374" s="218"/>
    </row>
    <row r="375" spans="11:11" s="165" customFormat="1">
      <c r="K375" s="218"/>
    </row>
    <row r="376" spans="11:11" s="165" customFormat="1">
      <c r="K376" s="218"/>
    </row>
    <row r="377" spans="11:11" s="165" customFormat="1">
      <c r="K377" s="218"/>
    </row>
    <row r="378" spans="11:11" s="165" customFormat="1">
      <c r="K378" s="218"/>
    </row>
    <row r="379" spans="11:11" s="165" customFormat="1">
      <c r="K379" s="218"/>
    </row>
    <row r="380" spans="11:11" s="165" customFormat="1">
      <c r="K380" s="218"/>
    </row>
    <row r="381" spans="11:11" s="165" customFormat="1">
      <c r="K381" s="218"/>
    </row>
    <row r="382" spans="11:11" s="165" customFormat="1">
      <c r="K382" s="218"/>
    </row>
    <row r="383" spans="11:11" s="165" customFormat="1">
      <c r="K383" s="218"/>
    </row>
    <row r="384" spans="11:11" s="165" customFormat="1">
      <c r="K384" s="218"/>
    </row>
    <row r="385" spans="11:11" s="165" customFormat="1">
      <c r="K385" s="218"/>
    </row>
    <row r="386" spans="11:11" s="165" customFormat="1">
      <c r="K386" s="218"/>
    </row>
    <row r="387" spans="11:11" s="165" customFormat="1">
      <c r="K387" s="218"/>
    </row>
    <row r="388" spans="11:11" s="165" customFormat="1">
      <c r="K388" s="218"/>
    </row>
    <row r="389" spans="11:11" s="165" customFormat="1">
      <c r="K389" s="218"/>
    </row>
    <row r="390" spans="11:11" s="165" customFormat="1">
      <c r="K390" s="218"/>
    </row>
    <row r="391" spans="11:11" s="165" customFormat="1">
      <c r="K391" s="218"/>
    </row>
    <row r="392" spans="11:11" s="165" customFormat="1">
      <c r="K392" s="218"/>
    </row>
    <row r="393" spans="11:11" s="165" customFormat="1">
      <c r="K393" s="218"/>
    </row>
    <row r="394" spans="11:11" s="165" customFormat="1">
      <c r="K394" s="218"/>
    </row>
    <row r="395" spans="11:11" s="165" customFormat="1">
      <c r="K395" s="218"/>
    </row>
    <row r="396" spans="11:11" s="165" customFormat="1">
      <c r="K396" s="218"/>
    </row>
    <row r="397" spans="11:11" s="165" customFormat="1">
      <c r="K397" s="218"/>
    </row>
    <row r="398" spans="11:11" s="165" customFormat="1">
      <c r="K398" s="218"/>
    </row>
    <row r="399" spans="11:11" s="165" customFormat="1">
      <c r="K399" s="218"/>
    </row>
    <row r="400" spans="11:11" s="165" customFormat="1">
      <c r="K400" s="218"/>
    </row>
    <row r="401" spans="11:11" s="165" customFormat="1">
      <c r="K401" s="218"/>
    </row>
    <row r="402" spans="11:11" s="165" customFormat="1">
      <c r="K402" s="218"/>
    </row>
    <row r="403" spans="11:11" s="165" customFormat="1">
      <c r="K403" s="218"/>
    </row>
    <row r="404" spans="11:11" s="165" customFormat="1">
      <c r="K404" s="218"/>
    </row>
    <row r="405" spans="11:11" s="165" customFormat="1">
      <c r="K405" s="218"/>
    </row>
    <row r="406" spans="11:11" s="165" customFormat="1">
      <c r="K406" s="218"/>
    </row>
    <row r="407" spans="11:11" s="165" customFormat="1">
      <c r="K407" s="218"/>
    </row>
    <row r="408" spans="11:11" s="165" customFormat="1">
      <c r="K408" s="218"/>
    </row>
    <row r="409" spans="11:11" s="165" customFormat="1">
      <c r="K409" s="218"/>
    </row>
    <row r="410" spans="11:11" s="165" customFormat="1">
      <c r="K410" s="218"/>
    </row>
    <row r="411" spans="11:11" s="165" customFormat="1">
      <c r="K411" s="218"/>
    </row>
    <row r="412" spans="11:11" s="165" customFormat="1">
      <c r="K412" s="218"/>
    </row>
    <row r="413" spans="11:11" s="165" customFormat="1">
      <c r="K413" s="218"/>
    </row>
    <row r="414" spans="11:11" s="165" customFormat="1">
      <c r="K414" s="218"/>
    </row>
    <row r="415" spans="11:11" s="165" customFormat="1">
      <c r="K415" s="218"/>
    </row>
    <row r="416" spans="11:11" s="165" customFormat="1">
      <c r="K416" s="218"/>
    </row>
    <row r="417" spans="11:11" s="165" customFormat="1">
      <c r="K417" s="218"/>
    </row>
    <row r="418" spans="11:11" s="165" customFormat="1">
      <c r="K418" s="218"/>
    </row>
    <row r="419" spans="11:11" s="165" customFormat="1">
      <c r="K419" s="218"/>
    </row>
    <row r="420" spans="11:11" s="165" customFormat="1">
      <c r="K420" s="218"/>
    </row>
    <row r="421" spans="11:11" s="165" customFormat="1">
      <c r="K421" s="218"/>
    </row>
    <row r="422" spans="11:11" s="165" customFormat="1">
      <c r="K422" s="218"/>
    </row>
    <row r="423" spans="11:11" s="165" customFormat="1">
      <c r="K423" s="218"/>
    </row>
    <row r="424" spans="11:11" s="165" customFormat="1">
      <c r="K424" s="218"/>
    </row>
    <row r="425" spans="11:11" s="165" customFormat="1">
      <c r="K425" s="218"/>
    </row>
    <row r="426" spans="11:11" s="165" customFormat="1">
      <c r="K426" s="218"/>
    </row>
    <row r="427" spans="11:11" s="165" customFormat="1">
      <c r="K427" s="218"/>
    </row>
    <row r="428" spans="11:11" s="165" customFormat="1">
      <c r="K428" s="218"/>
    </row>
    <row r="429" spans="11:11" s="165" customFormat="1">
      <c r="K429" s="218"/>
    </row>
    <row r="430" spans="11:11" s="165" customFormat="1">
      <c r="K430" s="218"/>
    </row>
    <row r="431" spans="11:11" s="165" customFormat="1">
      <c r="K431" s="218"/>
    </row>
    <row r="432" spans="11:11" s="165" customFormat="1">
      <c r="K432" s="218"/>
    </row>
    <row r="433" spans="11:11" s="165" customFormat="1">
      <c r="K433" s="218"/>
    </row>
    <row r="434" spans="11:11" s="165" customFormat="1">
      <c r="K434" s="218"/>
    </row>
    <row r="435" spans="11:11" s="165" customFormat="1">
      <c r="K435" s="218"/>
    </row>
    <row r="436" spans="11:11" s="165" customFormat="1">
      <c r="K436" s="218"/>
    </row>
    <row r="437" spans="11:11" s="165" customFormat="1">
      <c r="K437" s="218"/>
    </row>
    <row r="438" spans="11:11" s="165" customFormat="1">
      <c r="K438" s="218"/>
    </row>
    <row r="439" spans="11:11" s="165" customFormat="1">
      <c r="K439" s="218"/>
    </row>
    <row r="440" spans="11:11" s="165" customFormat="1">
      <c r="K440" s="218"/>
    </row>
    <row r="441" spans="11:11" s="165" customFormat="1">
      <c r="K441" s="218"/>
    </row>
    <row r="442" spans="11:11" s="165" customFormat="1">
      <c r="K442" s="218"/>
    </row>
    <row r="443" spans="11:11" s="165" customFormat="1">
      <c r="K443" s="218"/>
    </row>
    <row r="444" spans="11:11" s="165" customFormat="1">
      <c r="K444" s="218"/>
    </row>
    <row r="445" spans="11:11" s="165" customFormat="1">
      <c r="K445" s="218"/>
    </row>
    <row r="446" spans="11:11" s="165" customFormat="1">
      <c r="K446" s="218"/>
    </row>
    <row r="447" spans="11:11" s="165" customFormat="1">
      <c r="K447" s="218"/>
    </row>
    <row r="448" spans="11:11" s="165" customFormat="1">
      <c r="K448" s="218"/>
    </row>
    <row r="449" spans="11:11" s="165" customFormat="1">
      <c r="K449" s="218"/>
    </row>
    <row r="450" spans="11:11" s="165" customFormat="1">
      <c r="K450" s="218"/>
    </row>
    <row r="451" spans="11:11" s="165" customFormat="1">
      <c r="K451" s="218"/>
    </row>
    <row r="452" spans="11:11" s="165" customFormat="1">
      <c r="K452" s="218"/>
    </row>
    <row r="453" spans="11:11" s="165" customFormat="1">
      <c r="K453" s="218"/>
    </row>
    <row r="454" spans="11:11" s="165" customFormat="1">
      <c r="K454" s="218"/>
    </row>
    <row r="455" spans="11:11" s="165" customFormat="1">
      <c r="K455" s="218"/>
    </row>
    <row r="456" spans="11:11" s="165" customFormat="1">
      <c r="K456" s="218"/>
    </row>
    <row r="457" spans="11:11" s="165" customFormat="1">
      <c r="K457" s="218"/>
    </row>
    <row r="458" spans="11:11" s="165" customFormat="1">
      <c r="K458" s="218"/>
    </row>
    <row r="459" spans="11:11" s="165" customFormat="1">
      <c r="K459" s="218"/>
    </row>
    <row r="460" spans="11:11" s="165" customFormat="1">
      <c r="K460" s="218"/>
    </row>
    <row r="461" spans="11:11" s="165" customFormat="1">
      <c r="K461" s="218"/>
    </row>
    <row r="462" spans="11:11" s="165" customFormat="1">
      <c r="K462" s="218"/>
    </row>
    <row r="463" spans="11:11" s="165" customFormat="1">
      <c r="K463" s="218"/>
    </row>
    <row r="464" spans="11:11" s="165" customFormat="1">
      <c r="K464" s="218"/>
    </row>
    <row r="465" spans="11:11" s="165" customFormat="1">
      <c r="K465" s="218"/>
    </row>
    <row r="466" spans="11:11" s="165" customFormat="1">
      <c r="K466" s="218"/>
    </row>
    <row r="467" spans="11:11" s="165" customFormat="1">
      <c r="K467" s="218"/>
    </row>
    <row r="468" spans="11:11" s="165" customFormat="1">
      <c r="K468" s="218"/>
    </row>
    <row r="469" spans="11:11" s="165" customFormat="1">
      <c r="K469" s="218"/>
    </row>
    <row r="470" spans="11:11" s="165" customFormat="1">
      <c r="K470" s="218"/>
    </row>
    <row r="471" spans="11:11" s="165" customFormat="1">
      <c r="K471" s="218"/>
    </row>
    <row r="472" spans="11:11" s="165" customFormat="1">
      <c r="K472" s="218"/>
    </row>
    <row r="473" spans="11:11" s="165" customFormat="1">
      <c r="K473" s="218"/>
    </row>
    <row r="474" spans="11:11" s="165" customFormat="1">
      <c r="K474" s="218"/>
    </row>
    <row r="475" spans="11:11" s="165" customFormat="1">
      <c r="K475" s="218"/>
    </row>
    <row r="476" spans="11:11" s="165" customFormat="1">
      <c r="K476" s="218"/>
    </row>
    <row r="477" spans="11:11" s="165" customFormat="1">
      <c r="K477" s="218"/>
    </row>
    <row r="478" spans="11:11" s="165" customFormat="1">
      <c r="K478" s="218"/>
    </row>
    <row r="479" spans="11:11" s="165" customFormat="1">
      <c r="K479" s="218"/>
    </row>
    <row r="480" spans="11:11" s="165" customFormat="1">
      <c r="K480" s="218"/>
    </row>
    <row r="481" spans="11:11" s="165" customFormat="1">
      <c r="K481" s="218"/>
    </row>
    <row r="482" spans="11:11" s="165" customFormat="1">
      <c r="K482" s="218"/>
    </row>
    <row r="483" spans="11:11" s="165" customFormat="1">
      <c r="K483" s="218"/>
    </row>
    <row r="484" spans="11:11" s="165" customFormat="1">
      <c r="K484" s="218"/>
    </row>
    <row r="485" spans="11:11" s="165" customFormat="1">
      <c r="K485" s="218"/>
    </row>
    <row r="486" spans="11:11" s="165" customFormat="1">
      <c r="K486" s="218"/>
    </row>
    <row r="487" spans="11:11" s="165" customFormat="1">
      <c r="K487" s="218"/>
    </row>
    <row r="488" spans="11:11" s="165" customFormat="1">
      <c r="K488" s="218"/>
    </row>
    <row r="489" spans="11:11" s="165" customFormat="1">
      <c r="K489" s="218"/>
    </row>
    <row r="490" spans="11:11" s="165" customFormat="1">
      <c r="K490" s="218"/>
    </row>
    <row r="491" spans="11:11" s="165" customFormat="1">
      <c r="K491" s="218"/>
    </row>
    <row r="492" spans="11:11" s="165" customFormat="1">
      <c r="K492" s="218"/>
    </row>
    <row r="493" spans="11:11" s="165" customFormat="1">
      <c r="K493" s="218"/>
    </row>
    <row r="494" spans="11:11" s="165" customFormat="1">
      <c r="K494" s="218"/>
    </row>
    <row r="495" spans="11:11" s="165" customFormat="1">
      <c r="K495" s="218"/>
    </row>
    <row r="496" spans="11:11" s="165" customFormat="1">
      <c r="K496" s="218"/>
    </row>
    <row r="497" spans="11:11" s="165" customFormat="1">
      <c r="K497" s="218"/>
    </row>
    <row r="498" spans="11:11" s="165" customFormat="1">
      <c r="K498" s="218"/>
    </row>
    <row r="499" spans="11:11" s="165" customFormat="1">
      <c r="K499" s="218"/>
    </row>
    <row r="500" spans="11:11" s="165" customFormat="1">
      <c r="K500" s="218"/>
    </row>
    <row r="501" spans="11:11" s="165" customFormat="1">
      <c r="K501" s="218"/>
    </row>
    <row r="502" spans="11:11" s="165" customFormat="1">
      <c r="K502" s="218"/>
    </row>
    <row r="503" spans="11:11" s="165" customFormat="1">
      <c r="K503" s="218"/>
    </row>
    <row r="504" spans="11:11" s="165" customFormat="1">
      <c r="K504" s="218"/>
    </row>
    <row r="505" spans="11:11" s="165" customFormat="1">
      <c r="K505" s="218"/>
    </row>
    <row r="506" spans="11:11" s="165" customFormat="1">
      <c r="K506" s="218"/>
    </row>
    <row r="507" spans="11:11" s="165" customFormat="1">
      <c r="K507" s="218"/>
    </row>
    <row r="508" spans="11:11" s="165" customFormat="1">
      <c r="K508" s="218"/>
    </row>
    <row r="509" spans="11:11" s="165" customFormat="1">
      <c r="K509" s="218"/>
    </row>
    <row r="510" spans="11:11" s="165" customFormat="1">
      <c r="K510" s="218"/>
    </row>
    <row r="511" spans="11:11" s="165" customFormat="1">
      <c r="K511" s="218"/>
    </row>
    <row r="512" spans="11:11" s="165" customFormat="1">
      <c r="K512" s="218"/>
    </row>
    <row r="513" spans="11:11" s="165" customFormat="1">
      <c r="K513" s="218"/>
    </row>
    <row r="514" spans="11:11" s="165" customFormat="1">
      <c r="K514" s="218"/>
    </row>
    <row r="515" spans="11:11" s="165" customFormat="1">
      <c r="K515" s="218"/>
    </row>
    <row r="516" spans="11:11" s="165" customFormat="1">
      <c r="K516" s="218"/>
    </row>
    <row r="517" spans="11:11" s="165" customFormat="1">
      <c r="K517" s="218"/>
    </row>
    <row r="518" spans="11:11" s="165" customFormat="1">
      <c r="K518" s="218"/>
    </row>
    <row r="519" spans="11:11" s="165" customFormat="1">
      <c r="K519" s="218"/>
    </row>
    <row r="520" spans="11:11" s="165" customFormat="1">
      <c r="K520" s="218"/>
    </row>
    <row r="521" spans="11:11" s="165" customFormat="1">
      <c r="K521" s="218"/>
    </row>
    <row r="522" spans="11:11" s="165" customFormat="1">
      <c r="K522" s="218"/>
    </row>
    <row r="523" spans="11:11" s="165" customFormat="1">
      <c r="K523" s="218"/>
    </row>
    <row r="524" spans="11:11" s="165" customFormat="1">
      <c r="K524" s="218"/>
    </row>
    <row r="525" spans="11:11" s="165" customFormat="1">
      <c r="K525" s="218"/>
    </row>
    <row r="526" spans="11:11" s="165" customFormat="1">
      <c r="K526" s="218"/>
    </row>
    <row r="527" spans="11:11" s="165" customFormat="1">
      <c r="K527" s="218"/>
    </row>
    <row r="528" spans="11:11" s="165" customFormat="1">
      <c r="K528" s="218"/>
    </row>
    <row r="529" spans="11:11" s="165" customFormat="1">
      <c r="K529" s="218"/>
    </row>
    <row r="530" spans="11:11" s="165" customFormat="1">
      <c r="K530" s="218"/>
    </row>
    <row r="531" spans="11:11" s="165" customFormat="1">
      <c r="K531" s="218"/>
    </row>
    <row r="532" spans="11:11" s="165" customFormat="1">
      <c r="K532" s="218"/>
    </row>
    <row r="533" spans="11:11" s="165" customFormat="1">
      <c r="K533" s="218"/>
    </row>
    <row r="534" spans="11:11" s="165" customFormat="1">
      <c r="K534" s="218"/>
    </row>
    <row r="535" spans="11:11" s="165" customFormat="1">
      <c r="K535" s="218"/>
    </row>
    <row r="536" spans="11:11" s="165" customFormat="1">
      <c r="K536" s="218"/>
    </row>
    <row r="537" spans="11:11" s="165" customFormat="1">
      <c r="K537" s="218"/>
    </row>
    <row r="538" spans="11:11" s="165" customFormat="1">
      <c r="K538" s="218"/>
    </row>
    <row r="539" spans="11:11" s="165" customFormat="1">
      <c r="K539" s="218"/>
    </row>
    <row r="540" spans="11:11" s="165" customFormat="1">
      <c r="K540" s="218"/>
    </row>
    <row r="541" spans="11:11" s="165" customFormat="1">
      <c r="K541" s="218"/>
    </row>
    <row r="542" spans="11:11" s="165" customFormat="1">
      <c r="K542" s="218"/>
    </row>
    <row r="543" spans="11:11" s="165" customFormat="1">
      <c r="K543" s="218"/>
    </row>
    <row r="544" spans="11:11" s="165" customFormat="1">
      <c r="K544" s="218"/>
    </row>
    <row r="545" spans="11:11" s="165" customFormat="1">
      <c r="K545" s="218"/>
    </row>
    <row r="546" spans="11:11" s="165" customFormat="1">
      <c r="K546" s="218"/>
    </row>
    <row r="547" spans="11:11" s="165" customFormat="1">
      <c r="K547" s="218"/>
    </row>
    <row r="548" spans="11:11" s="165" customFormat="1">
      <c r="K548" s="218"/>
    </row>
    <row r="549" spans="11:11" s="165" customFormat="1">
      <c r="K549" s="218"/>
    </row>
    <row r="550" spans="11:11" s="165" customFormat="1">
      <c r="K550" s="218"/>
    </row>
    <row r="551" spans="11:11" s="165" customFormat="1">
      <c r="K551" s="218"/>
    </row>
    <row r="552" spans="11:11" s="165" customFormat="1">
      <c r="K552" s="218"/>
    </row>
    <row r="553" spans="11:11" s="165" customFormat="1">
      <c r="K553" s="218"/>
    </row>
    <row r="554" spans="11:11" s="165" customFormat="1">
      <c r="K554" s="218"/>
    </row>
    <row r="555" spans="11:11" s="165" customFormat="1">
      <c r="K555" s="218"/>
    </row>
    <row r="556" spans="11:11" s="165" customFormat="1">
      <c r="K556" s="218"/>
    </row>
    <row r="557" spans="11:11" s="165" customFormat="1">
      <c r="K557" s="218"/>
    </row>
    <row r="558" spans="11:11" s="165" customFormat="1">
      <c r="K558" s="218"/>
    </row>
    <row r="559" spans="11:11" s="165" customFormat="1">
      <c r="K559" s="218"/>
    </row>
    <row r="560" spans="11:11" s="165" customFormat="1">
      <c r="K560" s="218"/>
    </row>
    <row r="561" spans="11:11" s="165" customFormat="1">
      <c r="K561" s="218"/>
    </row>
    <row r="562" spans="11:11" s="165" customFormat="1">
      <c r="K562" s="218"/>
    </row>
    <row r="563" spans="11:11" s="165" customFormat="1">
      <c r="K563" s="218"/>
    </row>
    <row r="564" spans="11:11" s="165" customFormat="1">
      <c r="K564" s="218"/>
    </row>
    <row r="565" spans="11:11" s="165" customFormat="1">
      <c r="K565" s="218"/>
    </row>
    <row r="566" spans="11:11" s="165" customFormat="1">
      <c r="K566" s="218"/>
    </row>
    <row r="567" spans="11:11" s="165" customFormat="1">
      <c r="K567" s="218"/>
    </row>
    <row r="568" spans="11:11" s="165" customFormat="1">
      <c r="K568" s="218"/>
    </row>
    <row r="569" spans="11:11" s="165" customFormat="1">
      <c r="K569" s="218"/>
    </row>
    <row r="570" spans="11:11" s="165" customFormat="1">
      <c r="K570" s="218"/>
    </row>
    <row r="571" spans="11:11" s="165" customFormat="1">
      <c r="K571" s="218"/>
    </row>
    <row r="572" spans="11:11" s="165" customFormat="1">
      <c r="K572" s="218"/>
    </row>
    <row r="573" spans="11:11" s="165" customFormat="1">
      <c r="K573" s="218"/>
    </row>
    <row r="574" spans="11:11" s="165" customFormat="1">
      <c r="K574" s="218"/>
    </row>
    <row r="575" spans="11:11" s="165" customFormat="1">
      <c r="K575" s="218"/>
    </row>
    <row r="576" spans="11:11" s="165" customFormat="1">
      <c r="K576" s="218"/>
    </row>
    <row r="577" spans="11:11" s="165" customFormat="1">
      <c r="K577" s="218"/>
    </row>
    <row r="578" spans="11:11" s="165" customFormat="1">
      <c r="K578" s="218"/>
    </row>
    <row r="579" spans="11:11" s="165" customFormat="1">
      <c r="K579" s="218"/>
    </row>
    <row r="580" spans="11:11" s="165" customFormat="1">
      <c r="K580" s="218"/>
    </row>
    <row r="581" spans="11:11" s="165" customFormat="1">
      <c r="K581" s="218"/>
    </row>
    <row r="582" spans="11:11" s="165" customFormat="1">
      <c r="K582" s="218"/>
    </row>
    <row r="583" spans="11:11" s="165" customFormat="1">
      <c r="K583" s="218"/>
    </row>
    <row r="584" spans="11:11" s="165" customFormat="1">
      <c r="K584" s="218"/>
    </row>
    <row r="585" spans="11:11" s="165" customFormat="1">
      <c r="K585" s="218"/>
    </row>
    <row r="586" spans="11:11" s="165" customFormat="1">
      <c r="K586" s="218"/>
    </row>
    <row r="587" spans="11:11" s="165" customFormat="1">
      <c r="K587" s="218"/>
    </row>
    <row r="588" spans="11:11" s="165" customFormat="1">
      <c r="K588" s="218"/>
    </row>
    <row r="589" spans="11:11" s="165" customFormat="1">
      <c r="K589" s="218"/>
    </row>
    <row r="590" spans="11:11" s="165" customFormat="1">
      <c r="K590" s="218"/>
    </row>
    <row r="591" spans="11:11" s="165" customFormat="1">
      <c r="K591" s="218"/>
    </row>
    <row r="592" spans="11:11" s="165" customFormat="1">
      <c r="K592" s="218"/>
    </row>
    <row r="593" spans="11:11" s="165" customFormat="1">
      <c r="K593" s="218"/>
    </row>
    <row r="594" spans="11:11" s="165" customFormat="1">
      <c r="K594" s="218"/>
    </row>
    <row r="595" spans="11:11" s="165" customFormat="1">
      <c r="K595" s="218"/>
    </row>
    <row r="596" spans="11:11" s="165" customFormat="1">
      <c r="K596" s="218"/>
    </row>
    <row r="597" spans="11:11" s="165" customFormat="1">
      <c r="K597" s="218"/>
    </row>
    <row r="598" spans="11:11" s="165" customFormat="1">
      <c r="K598" s="218"/>
    </row>
    <row r="599" spans="11:11" s="165" customFormat="1">
      <c r="K599" s="218"/>
    </row>
    <row r="600" spans="11:11" s="165" customFormat="1">
      <c r="K600" s="218"/>
    </row>
    <row r="601" spans="11:11" s="165" customFormat="1">
      <c r="K601" s="218"/>
    </row>
    <row r="602" spans="11:11" s="165" customFormat="1">
      <c r="K602" s="218"/>
    </row>
    <row r="603" spans="11:11" s="165" customFormat="1">
      <c r="K603" s="218"/>
    </row>
    <row r="604" spans="11:11" s="165" customFormat="1">
      <c r="K604" s="218"/>
    </row>
    <row r="605" spans="11:11" s="165" customFormat="1">
      <c r="K605" s="218"/>
    </row>
    <row r="606" spans="11:11" s="165" customFormat="1">
      <c r="K606" s="218"/>
    </row>
    <row r="607" spans="11:11" s="165" customFormat="1">
      <c r="K607" s="218"/>
    </row>
    <row r="608" spans="11:11" s="165" customFormat="1">
      <c r="K608" s="218"/>
    </row>
    <row r="609" spans="11:11" s="165" customFormat="1">
      <c r="K609" s="218"/>
    </row>
    <row r="610" spans="11:11" s="165" customFormat="1">
      <c r="K610" s="218"/>
    </row>
    <row r="611" spans="11:11" s="165" customFormat="1">
      <c r="K611" s="218"/>
    </row>
    <row r="612" spans="11:11" s="165" customFormat="1">
      <c r="K612" s="218"/>
    </row>
    <row r="613" spans="11:11" s="165" customFormat="1">
      <c r="K613" s="218"/>
    </row>
    <row r="614" spans="11:11" s="165" customFormat="1">
      <c r="K614" s="218"/>
    </row>
    <row r="615" spans="11:11" s="165" customFormat="1">
      <c r="K615" s="218"/>
    </row>
    <row r="616" spans="11:11" s="165" customFormat="1">
      <c r="K616" s="218"/>
    </row>
    <row r="617" spans="11:11" s="165" customFormat="1">
      <c r="K617" s="218"/>
    </row>
    <row r="618" spans="11:11" s="165" customFormat="1">
      <c r="K618" s="218"/>
    </row>
    <row r="619" spans="11:11" s="165" customFormat="1">
      <c r="K619" s="218"/>
    </row>
    <row r="620" spans="11:11" s="165" customFormat="1">
      <c r="K620" s="218"/>
    </row>
    <row r="621" spans="11:11" s="165" customFormat="1">
      <c r="K621" s="218"/>
    </row>
    <row r="622" spans="11:11" s="165" customFormat="1">
      <c r="K622" s="218"/>
    </row>
    <row r="623" spans="11:11" s="165" customFormat="1">
      <c r="K623" s="218"/>
    </row>
    <row r="624" spans="11:11" s="165" customFormat="1">
      <c r="K624" s="218"/>
    </row>
    <row r="625" spans="11:11" s="165" customFormat="1">
      <c r="K625" s="218"/>
    </row>
    <row r="626" spans="11:11" s="165" customFormat="1">
      <c r="K626" s="218"/>
    </row>
    <row r="627" spans="11:11" s="165" customFormat="1">
      <c r="K627" s="218"/>
    </row>
    <row r="628" spans="11:11" s="165" customFormat="1">
      <c r="K628" s="218"/>
    </row>
    <row r="629" spans="11:11" s="165" customFormat="1">
      <c r="K629" s="218"/>
    </row>
    <row r="630" spans="11:11" s="165" customFormat="1">
      <c r="K630" s="218"/>
    </row>
    <row r="631" spans="11:11" s="165" customFormat="1">
      <c r="K631" s="218"/>
    </row>
    <row r="632" spans="11:11" s="165" customFormat="1">
      <c r="K632" s="218"/>
    </row>
    <row r="633" spans="11:11" s="165" customFormat="1">
      <c r="K633" s="218"/>
    </row>
    <row r="634" spans="11:11" s="165" customFormat="1">
      <c r="K634" s="218"/>
    </row>
    <row r="635" spans="11:11" s="165" customFormat="1">
      <c r="K635" s="218"/>
    </row>
    <row r="636" spans="11:11" s="165" customFormat="1">
      <c r="K636" s="218"/>
    </row>
    <row r="637" spans="11:11" s="165" customFormat="1">
      <c r="K637" s="218"/>
    </row>
    <row r="638" spans="11:11" s="165" customFormat="1">
      <c r="K638" s="218"/>
    </row>
    <row r="639" spans="11:11" s="165" customFormat="1">
      <c r="K639" s="218"/>
    </row>
    <row r="640" spans="11:11" s="165" customFormat="1">
      <c r="K640" s="218"/>
    </row>
    <row r="641" spans="11:11" s="165" customFormat="1">
      <c r="K641" s="218"/>
    </row>
    <row r="642" spans="11:11" s="165" customFormat="1">
      <c r="K642" s="218"/>
    </row>
    <row r="643" spans="11:11" s="165" customFormat="1">
      <c r="K643" s="218"/>
    </row>
    <row r="644" spans="11:11" s="165" customFormat="1">
      <c r="K644" s="218"/>
    </row>
    <row r="645" spans="11:11" s="165" customFormat="1">
      <c r="K645" s="218"/>
    </row>
    <row r="646" spans="11:11" s="165" customFormat="1">
      <c r="K646" s="218"/>
    </row>
    <row r="647" spans="11:11" s="165" customFormat="1">
      <c r="K647" s="218"/>
    </row>
    <row r="648" spans="11:11" s="165" customFormat="1">
      <c r="K648" s="218"/>
    </row>
    <row r="649" spans="11:11" s="165" customFormat="1">
      <c r="K649" s="218"/>
    </row>
    <row r="650" spans="11:11" s="165" customFormat="1">
      <c r="K650" s="218"/>
    </row>
    <row r="651" spans="11:11" s="165" customFormat="1">
      <c r="K651" s="218"/>
    </row>
    <row r="652" spans="11:11" s="165" customFormat="1">
      <c r="K652" s="218"/>
    </row>
    <row r="653" spans="11:11" s="165" customFormat="1">
      <c r="K653" s="218"/>
    </row>
    <row r="654" spans="11:11" s="165" customFormat="1">
      <c r="K654" s="218"/>
    </row>
    <row r="655" spans="11:11" s="165" customFormat="1">
      <c r="K655" s="218"/>
    </row>
    <row r="656" spans="11:11" s="165" customFormat="1">
      <c r="K656" s="218"/>
    </row>
    <row r="657" spans="11:11" s="165" customFormat="1">
      <c r="K657" s="218"/>
    </row>
    <row r="658" spans="11:11" s="165" customFormat="1">
      <c r="K658" s="218"/>
    </row>
    <row r="659" spans="11:11" s="165" customFormat="1">
      <c r="K659" s="218"/>
    </row>
    <row r="660" spans="11:11" s="165" customFormat="1">
      <c r="K660" s="218"/>
    </row>
    <row r="661" spans="11:11" s="165" customFormat="1">
      <c r="K661" s="218"/>
    </row>
    <row r="662" spans="11:11" s="165" customFormat="1">
      <c r="K662" s="218"/>
    </row>
    <row r="663" spans="11:11" s="165" customFormat="1">
      <c r="K663" s="218"/>
    </row>
    <row r="664" spans="11:11" s="165" customFormat="1">
      <c r="K664" s="218"/>
    </row>
    <row r="665" spans="11:11" s="165" customFormat="1">
      <c r="K665" s="218"/>
    </row>
    <row r="666" spans="11:11" s="165" customFormat="1">
      <c r="K666" s="218"/>
    </row>
    <row r="667" spans="11:11" s="165" customFormat="1">
      <c r="K667" s="218"/>
    </row>
    <row r="668" spans="11:11" s="165" customFormat="1">
      <c r="K668" s="218"/>
    </row>
    <row r="669" spans="11:11" s="165" customFormat="1">
      <c r="K669" s="218"/>
    </row>
    <row r="670" spans="11:11" s="165" customFormat="1">
      <c r="K670" s="218"/>
    </row>
    <row r="671" spans="11:11" s="165" customFormat="1">
      <c r="K671" s="218"/>
    </row>
    <row r="672" spans="11:11" s="165" customFormat="1">
      <c r="K672" s="218"/>
    </row>
    <row r="673" spans="11:11" s="165" customFormat="1">
      <c r="K673" s="218"/>
    </row>
    <row r="674" spans="11:11" s="165" customFormat="1">
      <c r="K674" s="218"/>
    </row>
    <row r="675" spans="11:11" s="165" customFormat="1">
      <c r="K675" s="218"/>
    </row>
    <row r="676" spans="11:11" s="165" customFormat="1">
      <c r="K676" s="218"/>
    </row>
    <row r="677" spans="11:11" s="165" customFormat="1">
      <c r="K677" s="218"/>
    </row>
    <row r="678" spans="11:11" s="165" customFormat="1">
      <c r="K678" s="218"/>
    </row>
    <row r="679" spans="11:11" s="165" customFormat="1">
      <c r="K679" s="218"/>
    </row>
    <row r="680" spans="11:11" s="165" customFormat="1">
      <c r="K680" s="218"/>
    </row>
    <row r="681" spans="11:11" s="165" customFormat="1">
      <c r="K681" s="218"/>
    </row>
    <row r="682" spans="11:11" s="165" customFormat="1">
      <c r="K682" s="218"/>
    </row>
    <row r="683" spans="11:11" s="165" customFormat="1">
      <c r="K683" s="218"/>
    </row>
    <row r="684" spans="11:11" s="165" customFormat="1">
      <c r="K684" s="218"/>
    </row>
    <row r="685" spans="11:11" s="165" customFormat="1">
      <c r="K685" s="218"/>
    </row>
    <row r="686" spans="11:11" s="165" customFormat="1">
      <c r="K686" s="218"/>
    </row>
    <row r="687" spans="11:11" s="165" customFormat="1">
      <c r="K687" s="218"/>
    </row>
    <row r="688" spans="11:11" s="165" customFormat="1">
      <c r="K688" s="218"/>
    </row>
    <row r="689" spans="11:11" s="165" customFormat="1">
      <c r="K689" s="218"/>
    </row>
    <row r="690" spans="11:11" s="165" customFormat="1">
      <c r="K690" s="218"/>
    </row>
    <row r="691" spans="11:11" s="165" customFormat="1">
      <c r="K691" s="218"/>
    </row>
    <row r="692" spans="11:11" s="165" customFormat="1">
      <c r="K692" s="218"/>
    </row>
    <row r="693" spans="11:11" s="165" customFormat="1">
      <c r="K693" s="218"/>
    </row>
    <row r="694" spans="11:11" s="165" customFormat="1">
      <c r="K694" s="218"/>
    </row>
    <row r="695" spans="11:11" s="165" customFormat="1">
      <c r="K695" s="218"/>
    </row>
    <row r="696" spans="11:11" s="165" customFormat="1">
      <c r="K696" s="218"/>
    </row>
    <row r="697" spans="11:11" s="165" customFormat="1">
      <c r="K697" s="218"/>
    </row>
    <row r="698" spans="11:11" s="165" customFormat="1">
      <c r="K698" s="218"/>
    </row>
    <row r="699" spans="11:11" s="165" customFormat="1">
      <c r="K699" s="218"/>
    </row>
    <row r="700" spans="11:11" s="165" customFormat="1">
      <c r="K700" s="218"/>
    </row>
    <row r="701" spans="11:11" s="165" customFormat="1">
      <c r="K701" s="218"/>
    </row>
    <row r="702" spans="11:11" s="165" customFormat="1">
      <c r="K702" s="218"/>
    </row>
    <row r="703" spans="11:11" s="165" customFormat="1">
      <c r="K703" s="218"/>
    </row>
    <row r="704" spans="11:11" s="165" customFormat="1">
      <c r="K704" s="218"/>
    </row>
    <row r="705" spans="11:11" s="165" customFormat="1">
      <c r="K705" s="218"/>
    </row>
    <row r="706" spans="11:11" s="165" customFormat="1">
      <c r="K706" s="218"/>
    </row>
    <row r="707" spans="11:11" s="165" customFormat="1">
      <c r="K707" s="218"/>
    </row>
    <row r="708" spans="11:11" s="165" customFormat="1">
      <c r="K708" s="218"/>
    </row>
    <row r="709" spans="11:11" s="165" customFormat="1">
      <c r="K709" s="218"/>
    </row>
    <row r="710" spans="11:11" s="165" customFormat="1">
      <c r="K710" s="218"/>
    </row>
    <row r="711" spans="11:11" s="165" customFormat="1">
      <c r="K711" s="218"/>
    </row>
    <row r="712" spans="11:11" s="165" customFormat="1">
      <c r="K712" s="218"/>
    </row>
    <row r="713" spans="11:11" s="165" customFormat="1">
      <c r="K713" s="218"/>
    </row>
    <row r="714" spans="11:11" s="165" customFormat="1">
      <c r="K714" s="218"/>
    </row>
    <row r="715" spans="11:11" s="165" customFormat="1">
      <c r="K715" s="218"/>
    </row>
    <row r="716" spans="11:11" s="165" customFormat="1">
      <c r="K716" s="218"/>
    </row>
    <row r="717" spans="11:11" s="165" customFormat="1">
      <c r="K717" s="218"/>
    </row>
    <row r="718" spans="11:11" s="165" customFormat="1">
      <c r="K718" s="218"/>
    </row>
    <row r="719" spans="11:11" s="165" customFormat="1">
      <c r="K719" s="218"/>
    </row>
    <row r="720" spans="11:11" s="165" customFormat="1">
      <c r="K720" s="218"/>
    </row>
    <row r="721" spans="11:11" s="165" customFormat="1">
      <c r="K721" s="218"/>
    </row>
    <row r="722" spans="11:11" s="165" customFormat="1">
      <c r="K722" s="218"/>
    </row>
    <row r="723" spans="11:11" s="165" customFormat="1">
      <c r="K723" s="218"/>
    </row>
    <row r="724" spans="11:11" s="165" customFormat="1">
      <c r="K724" s="218"/>
    </row>
    <row r="725" spans="11:11" s="165" customFormat="1">
      <c r="K725" s="218"/>
    </row>
    <row r="726" spans="11:11" s="165" customFormat="1">
      <c r="K726" s="218"/>
    </row>
    <row r="727" spans="11:11" s="165" customFormat="1">
      <c r="K727" s="218"/>
    </row>
    <row r="728" spans="11:11" s="165" customFormat="1">
      <c r="K728" s="218"/>
    </row>
    <row r="729" spans="11:11" s="165" customFormat="1">
      <c r="K729" s="218"/>
    </row>
    <row r="730" spans="11:11" s="165" customFormat="1">
      <c r="K730" s="218"/>
    </row>
    <row r="731" spans="11:11" s="165" customFormat="1">
      <c r="K731" s="218"/>
    </row>
    <row r="732" spans="11:11" s="165" customFormat="1">
      <c r="K732" s="218"/>
    </row>
    <row r="733" spans="11:11" s="165" customFormat="1">
      <c r="K733" s="218"/>
    </row>
    <row r="734" spans="11:11" s="165" customFormat="1">
      <c r="K734" s="218"/>
    </row>
    <row r="735" spans="11:11" s="165" customFormat="1">
      <c r="K735" s="218"/>
    </row>
    <row r="736" spans="11:11" s="165" customFormat="1">
      <c r="K736" s="218"/>
    </row>
    <row r="737" spans="11:11" s="165" customFormat="1">
      <c r="K737" s="218"/>
    </row>
    <row r="738" spans="11:11" s="165" customFormat="1">
      <c r="K738" s="218"/>
    </row>
    <row r="739" spans="11:11" s="165" customFormat="1">
      <c r="K739" s="218"/>
    </row>
    <row r="740" spans="11:11" s="165" customFormat="1">
      <c r="K740" s="218"/>
    </row>
    <row r="741" spans="11:11" s="165" customFormat="1">
      <c r="K741" s="218"/>
    </row>
    <row r="742" spans="11:11" s="165" customFormat="1">
      <c r="K742" s="218"/>
    </row>
    <row r="743" spans="11:11" s="165" customFormat="1">
      <c r="K743" s="218"/>
    </row>
    <row r="744" spans="11:11" s="165" customFormat="1">
      <c r="K744" s="218"/>
    </row>
    <row r="745" spans="11:11" s="165" customFormat="1">
      <c r="K745" s="218"/>
    </row>
    <row r="746" spans="11:11" s="165" customFormat="1">
      <c r="K746" s="218"/>
    </row>
    <row r="747" spans="11:11" s="165" customFormat="1">
      <c r="K747" s="218"/>
    </row>
    <row r="748" spans="11:11" s="165" customFormat="1">
      <c r="K748" s="218"/>
    </row>
    <row r="749" spans="11:11" s="165" customFormat="1">
      <c r="K749" s="218"/>
    </row>
    <row r="750" spans="11:11" s="165" customFormat="1">
      <c r="K750" s="218"/>
    </row>
    <row r="751" spans="11:11" s="165" customFormat="1">
      <c r="K751" s="218"/>
    </row>
    <row r="752" spans="11:11" s="165" customFormat="1">
      <c r="K752" s="218"/>
    </row>
    <row r="753" spans="11:11" s="165" customFormat="1">
      <c r="K753" s="218"/>
    </row>
    <row r="754" spans="11:11" s="165" customFormat="1">
      <c r="K754" s="218"/>
    </row>
    <row r="755" spans="11:11" s="165" customFormat="1">
      <c r="K755" s="218"/>
    </row>
    <row r="756" spans="11:11" s="165" customFormat="1">
      <c r="K756" s="218"/>
    </row>
    <row r="757" spans="11:11" s="165" customFormat="1">
      <c r="K757" s="218"/>
    </row>
    <row r="758" spans="11:11" s="165" customFormat="1">
      <c r="K758" s="218"/>
    </row>
    <row r="759" spans="11:11" s="165" customFormat="1">
      <c r="K759" s="218"/>
    </row>
    <row r="760" spans="11:11" s="165" customFormat="1">
      <c r="K760" s="218"/>
    </row>
    <row r="761" spans="11:11" s="165" customFormat="1">
      <c r="K761" s="218"/>
    </row>
    <row r="762" spans="11:11" s="165" customFormat="1">
      <c r="K762" s="218"/>
    </row>
    <row r="763" spans="11:11" s="165" customFormat="1">
      <c r="K763" s="218"/>
    </row>
    <row r="764" spans="11:11" s="165" customFormat="1">
      <c r="K764" s="218"/>
    </row>
    <row r="765" spans="11:11" s="165" customFormat="1">
      <c r="K765" s="218"/>
    </row>
    <row r="766" spans="11:11" s="165" customFormat="1">
      <c r="K766" s="218"/>
    </row>
    <row r="767" spans="11:11" s="165" customFormat="1">
      <c r="K767" s="218"/>
    </row>
    <row r="768" spans="11:11" s="165" customFormat="1">
      <c r="K768" s="218"/>
    </row>
    <row r="769" spans="11:11" s="165" customFormat="1">
      <c r="K769" s="218"/>
    </row>
    <row r="770" spans="11:11" s="165" customFormat="1">
      <c r="K770" s="218"/>
    </row>
    <row r="771" spans="11:11" s="165" customFormat="1">
      <c r="K771" s="218"/>
    </row>
    <row r="772" spans="11:11" s="165" customFormat="1">
      <c r="K772" s="218"/>
    </row>
    <row r="773" spans="11:11" s="165" customFormat="1">
      <c r="K773" s="218"/>
    </row>
    <row r="774" spans="11:11" s="165" customFormat="1">
      <c r="K774" s="218"/>
    </row>
    <row r="775" spans="11:11" s="165" customFormat="1">
      <c r="K775" s="218"/>
    </row>
    <row r="776" spans="11:11" s="165" customFormat="1">
      <c r="K776" s="218"/>
    </row>
    <row r="777" spans="11:11" s="165" customFormat="1">
      <c r="K777" s="218"/>
    </row>
    <row r="778" spans="11:11" s="165" customFormat="1">
      <c r="K778" s="218"/>
    </row>
    <row r="779" spans="11:11" s="165" customFormat="1">
      <c r="K779" s="218"/>
    </row>
    <row r="780" spans="11:11" s="165" customFormat="1">
      <c r="K780" s="218"/>
    </row>
    <row r="781" spans="11:11" s="165" customFormat="1">
      <c r="K781" s="218"/>
    </row>
    <row r="782" spans="11:11" s="165" customFormat="1">
      <c r="K782" s="218"/>
    </row>
    <row r="783" spans="11:11" s="165" customFormat="1">
      <c r="K783" s="218"/>
    </row>
    <row r="784" spans="11:11" s="165" customFormat="1">
      <c r="K784" s="218"/>
    </row>
    <row r="785" spans="11:11" s="165" customFormat="1">
      <c r="K785" s="218"/>
    </row>
    <row r="786" spans="11:11" s="165" customFormat="1">
      <c r="K786" s="218"/>
    </row>
    <row r="787" spans="11:11" s="165" customFormat="1">
      <c r="K787" s="218"/>
    </row>
    <row r="788" spans="11:11" s="165" customFormat="1">
      <c r="K788" s="218"/>
    </row>
    <row r="789" spans="11:11" s="165" customFormat="1">
      <c r="K789" s="218"/>
    </row>
    <row r="790" spans="11:11" s="165" customFormat="1">
      <c r="K790" s="218"/>
    </row>
    <row r="791" spans="11:11" s="165" customFormat="1">
      <c r="K791" s="218"/>
    </row>
    <row r="792" spans="11:11" s="165" customFormat="1">
      <c r="K792" s="218"/>
    </row>
    <row r="793" spans="11:11" s="165" customFormat="1">
      <c r="K793" s="218"/>
    </row>
    <row r="794" spans="11:11" s="165" customFormat="1">
      <c r="K794" s="218"/>
    </row>
    <row r="795" spans="11:11" s="165" customFormat="1">
      <c r="K795" s="218"/>
    </row>
    <row r="796" spans="11:11" s="165" customFormat="1">
      <c r="K796" s="218"/>
    </row>
    <row r="797" spans="11:11" s="165" customFormat="1">
      <c r="K797" s="218"/>
    </row>
    <row r="798" spans="11:11" s="165" customFormat="1">
      <c r="K798" s="218"/>
    </row>
    <row r="799" spans="11:11" s="165" customFormat="1">
      <c r="K799" s="218"/>
    </row>
    <row r="800" spans="11:11" s="165" customFormat="1">
      <c r="K800" s="218"/>
    </row>
    <row r="801" spans="11:11" s="165" customFormat="1">
      <c r="K801" s="218"/>
    </row>
    <row r="802" spans="11:11" s="165" customFormat="1">
      <c r="K802" s="218"/>
    </row>
    <row r="803" spans="11:11" s="165" customFormat="1">
      <c r="K803" s="218"/>
    </row>
    <row r="804" spans="11:11" s="165" customFormat="1">
      <c r="K804" s="218"/>
    </row>
    <row r="805" spans="11:11" s="165" customFormat="1">
      <c r="K805" s="218"/>
    </row>
    <row r="806" spans="11:11" s="165" customFormat="1">
      <c r="K806" s="218"/>
    </row>
    <row r="807" spans="11:11" s="165" customFormat="1">
      <c r="K807" s="218"/>
    </row>
    <row r="808" spans="11:11" s="165" customFormat="1">
      <c r="K808" s="218"/>
    </row>
    <row r="809" spans="11:11" s="165" customFormat="1">
      <c r="K809" s="218"/>
    </row>
    <row r="810" spans="11:11" s="165" customFormat="1">
      <c r="K810" s="218"/>
    </row>
    <row r="811" spans="11:11" s="165" customFormat="1">
      <c r="K811" s="218"/>
    </row>
    <row r="812" spans="11:11" s="165" customFormat="1">
      <c r="K812" s="218"/>
    </row>
    <row r="813" spans="11:11" s="165" customFormat="1">
      <c r="K813" s="218"/>
    </row>
    <row r="814" spans="11:11" s="165" customFormat="1">
      <c r="K814" s="218"/>
    </row>
    <row r="815" spans="11:11" s="165" customFormat="1">
      <c r="K815" s="218"/>
    </row>
    <row r="816" spans="11:11" s="165" customFormat="1">
      <c r="K816" s="218"/>
    </row>
    <row r="817" spans="11:11" s="165" customFormat="1">
      <c r="K817" s="218"/>
    </row>
    <row r="818" spans="11:11" s="165" customFormat="1">
      <c r="K818" s="218"/>
    </row>
    <row r="819" spans="11:11" s="165" customFormat="1">
      <c r="K819" s="218"/>
    </row>
    <row r="820" spans="11:11" s="165" customFormat="1">
      <c r="K820" s="218"/>
    </row>
    <row r="821" spans="11:11" s="165" customFormat="1">
      <c r="K821" s="218"/>
    </row>
    <row r="822" spans="11:11" s="165" customFormat="1">
      <c r="K822" s="218"/>
    </row>
    <row r="823" spans="11:11" s="165" customFormat="1">
      <c r="K823" s="218"/>
    </row>
    <row r="824" spans="11:11" s="165" customFormat="1">
      <c r="K824" s="218"/>
    </row>
    <row r="825" spans="11:11" s="165" customFormat="1">
      <c r="K825" s="218"/>
    </row>
    <row r="826" spans="11:11" s="165" customFormat="1">
      <c r="K826" s="218"/>
    </row>
    <row r="827" spans="11:11" s="165" customFormat="1">
      <c r="K827" s="218"/>
    </row>
    <row r="828" spans="11:11" s="165" customFormat="1">
      <c r="K828" s="218"/>
    </row>
    <row r="829" spans="11:11" s="165" customFormat="1">
      <c r="K829" s="218"/>
    </row>
    <row r="830" spans="11:11" s="165" customFormat="1">
      <c r="K830" s="218"/>
    </row>
    <row r="831" spans="11:11" s="165" customFormat="1">
      <c r="K831" s="218"/>
    </row>
    <row r="832" spans="11:11" s="165" customFormat="1">
      <c r="K832" s="218"/>
    </row>
    <row r="833" spans="11:11" s="165" customFormat="1">
      <c r="K833" s="218"/>
    </row>
    <row r="834" spans="11:11" s="165" customFormat="1">
      <c r="K834" s="218"/>
    </row>
    <row r="835" spans="11:11" s="165" customFormat="1">
      <c r="K835" s="218"/>
    </row>
    <row r="836" spans="11:11" s="165" customFormat="1">
      <c r="K836" s="218"/>
    </row>
    <row r="837" spans="11:11" s="165" customFormat="1">
      <c r="K837" s="218"/>
    </row>
    <row r="838" spans="11:11" s="165" customFormat="1">
      <c r="K838" s="218"/>
    </row>
    <row r="839" spans="11:11" s="165" customFormat="1">
      <c r="K839" s="218"/>
    </row>
    <row r="840" spans="11:11" s="165" customFormat="1">
      <c r="K840" s="218"/>
    </row>
    <row r="841" spans="11:11" s="165" customFormat="1">
      <c r="K841" s="218"/>
    </row>
    <row r="842" spans="11:11" s="165" customFormat="1">
      <c r="K842" s="218"/>
    </row>
    <row r="843" spans="11:11" s="165" customFormat="1">
      <c r="K843" s="218"/>
    </row>
    <row r="844" spans="11:11" s="165" customFormat="1">
      <c r="K844" s="218"/>
    </row>
    <row r="845" spans="11:11" s="165" customFormat="1">
      <c r="K845" s="218"/>
    </row>
    <row r="846" spans="11:11" s="165" customFormat="1">
      <c r="K846" s="218"/>
    </row>
    <row r="847" spans="11:11" s="165" customFormat="1">
      <c r="K847" s="218"/>
    </row>
    <row r="848" spans="11:11" s="165" customFormat="1">
      <c r="K848" s="218"/>
    </row>
    <row r="849" spans="11:11" s="165" customFormat="1">
      <c r="K849" s="218"/>
    </row>
    <row r="850" spans="11:11" s="165" customFormat="1">
      <c r="K850" s="218"/>
    </row>
    <row r="851" spans="11:11" s="165" customFormat="1">
      <c r="K851" s="218"/>
    </row>
    <row r="852" spans="11:11" s="165" customFormat="1">
      <c r="K852" s="218"/>
    </row>
    <row r="853" spans="11:11" s="165" customFormat="1">
      <c r="K853" s="218"/>
    </row>
    <row r="854" spans="11:11" s="165" customFormat="1">
      <c r="K854" s="218"/>
    </row>
    <row r="855" spans="11:11" s="165" customFormat="1">
      <c r="K855" s="218"/>
    </row>
    <row r="856" spans="11:11" s="165" customFormat="1">
      <c r="K856" s="218"/>
    </row>
    <row r="857" spans="11:11" s="165" customFormat="1">
      <c r="K857" s="218"/>
    </row>
    <row r="858" spans="11:11" s="165" customFormat="1">
      <c r="K858" s="218"/>
    </row>
    <row r="859" spans="11:11" s="165" customFormat="1">
      <c r="K859" s="218"/>
    </row>
    <row r="860" spans="11:11" s="165" customFormat="1">
      <c r="K860" s="218"/>
    </row>
    <row r="861" spans="11:11" s="165" customFormat="1">
      <c r="K861" s="218"/>
    </row>
    <row r="862" spans="11:11" s="165" customFormat="1">
      <c r="K862" s="218"/>
    </row>
    <row r="863" spans="11:11" s="165" customFormat="1">
      <c r="K863" s="218"/>
    </row>
    <row r="864" spans="11:11" s="165" customFormat="1">
      <c r="K864" s="218"/>
    </row>
    <row r="865" spans="11:11" s="165" customFormat="1">
      <c r="K865" s="218"/>
    </row>
    <row r="866" spans="11:11" s="165" customFormat="1">
      <c r="K866" s="218"/>
    </row>
    <row r="867" spans="11:11" s="165" customFormat="1">
      <c r="K867" s="218"/>
    </row>
    <row r="868" spans="11:11" s="165" customFormat="1">
      <c r="K868" s="218"/>
    </row>
    <row r="869" spans="11:11" s="165" customFormat="1">
      <c r="K869" s="218"/>
    </row>
    <row r="870" spans="11:11" s="165" customFormat="1">
      <c r="K870" s="218"/>
    </row>
    <row r="871" spans="11:11" s="165" customFormat="1">
      <c r="K871" s="218"/>
    </row>
    <row r="872" spans="11:11" s="165" customFormat="1">
      <c r="K872" s="218"/>
    </row>
    <row r="873" spans="11:11" s="165" customFormat="1">
      <c r="K873" s="218"/>
    </row>
    <row r="874" spans="11:11" s="165" customFormat="1">
      <c r="K874" s="218"/>
    </row>
    <row r="875" spans="11:11" s="165" customFormat="1">
      <c r="K875" s="218"/>
    </row>
    <row r="876" spans="11:11" s="165" customFormat="1">
      <c r="K876" s="218"/>
    </row>
    <row r="877" spans="11:11" s="165" customFormat="1">
      <c r="K877" s="218"/>
    </row>
    <row r="878" spans="11:11" s="165" customFormat="1">
      <c r="K878" s="218"/>
    </row>
    <row r="879" spans="11:11" s="165" customFormat="1">
      <c r="K879" s="218"/>
    </row>
    <row r="880" spans="11:11" s="165" customFormat="1">
      <c r="K880" s="218"/>
    </row>
    <row r="881" spans="11:11" s="165" customFormat="1">
      <c r="K881" s="218"/>
    </row>
    <row r="882" spans="11:11" s="165" customFormat="1">
      <c r="K882" s="218"/>
    </row>
    <row r="883" spans="11:11" s="165" customFormat="1">
      <c r="K883" s="218"/>
    </row>
    <row r="884" spans="11:11" s="165" customFormat="1">
      <c r="K884" s="218"/>
    </row>
    <row r="885" spans="11:11" s="165" customFormat="1">
      <c r="K885" s="218"/>
    </row>
    <row r="886" spans="11:11" s="165" customFormat="1">
      <c r="K886" s="218"/>
    </row>
    <row r="887" spans="11:11" s="165" customFormat="1">
      <c r="K887" s="218"/>
    </row>
    <row r="888" spans="11:11" s="165" customFormat="1">
      <c r="K888" s="218"/>
    </row>
    <row r="889" spans="11:11" s="165" customFormat="1">
      <c r="K889" s="218"/>
    </row>
    <row r="890" spans="11:11" s="165" customFormat="1">
      <c r="K890" s="218"/>
    </row>
    <row r="891" spans="11:11" s="165" customFormat="1">
      <c r="K891" s="218"/>
    </row>
    <row r="892" spans="11:11" s="165" customFormat="1">
      <c r="K892" s="218"/>
    </row>
    <row r="893" spans="11:11" s="165" customFormat="1">
      <c r="K893" s="218"/>
    </row>
    <row r="894" spans="11:11" s="165" customFormat="1">
      <c r="K894" s="218"/>
    </row>
    <row r="895" spans="11:11" s="165" customFormat="1">
      <c r="K895" s="218"/>
    </row>
    <row r="896" spans="11:11" s="165" customFormat="1">
      <c r="K896" s="218"/>
    </row>
    <row r="897" spans="11:11" s="165" customFormat="1">
      <c r="K897" s="218"/>
    </row>
    <row r="898" spans="11:11" s="165" customFormat="1">
      <c r="K898" s="218"/>
    </row>
    <row r="899" spans="11:11" s="165" customFormat="1">
      <c r="K899" s="218"/>
    </row>
    <row r="900" spans="11:11" s="165" customFormat="1">
      <c r="K900" s="218"/>
    </row>
    <row r="901" spans="11:11" s="165" customFormat="1">
      <c r="K901" s="218"/>
    </row>
    <row r="902" spans="11:11" s="165" customFormat="1">
      <c r="K902" s="218"/>
    </row>
    <row r="903" spans="11:11" s="165" customFormat="1">
      <c r="K903" s="218"/>
    </row>
    <row r="904" spans="11:11" s="165" customFormat="1">
      <c r="K904" s="218"/>
    </row>
    <row r="905" spans="11:11" s="165" customFormat="1">
      <c r="K905" s="218"/>
    </row>
    <row r="906" spans="11:11" s="165" customFormat="1">
      <c r="K906" s="218"/>
    </row>
    <row r="907" spans="11:11" s="165" customFormat="1">
      <c r="K907" s="218"/>
    </row>
    <row r="908" spans="11:11" s="165" customFormat="1">
      <c r="K908" s="218"/>
    </row>
    <row r="909" spans="11:11" s="165" customFormat="1">
      <c r="K909" s="218"/>
    </row>
    <row r="910" spans="11:11" s="165" customFormat="1">
      <c r="K910" s="218"/>
    </row>
    <row r="911" spans="11:11" s="165" customFormat="1">
      <c r="K911" s="218"/>
    </row>
    <row r="912" spans="11:11" s="165" customFormat="1">
      <c r="K912" s="218"/>
    </row>
    <row r="913" spans="11:11" s="165" customFormat="1">
      <c r="K913" s="218"/>
    </row>
    <row r="914" spans="11:11" s="165" customFormat="1">
      <c r="K914" s="218"/>
    </row>
    <row r="915" spans="11:11" s="165" customFormat="1">
      <c r="K915" s="218"/>
    </row>
    <row r="916" spans="11:11" s="165" customFormat="1">
      <c r="K916" s="218"/>
    </row>
    <row r="917" spans="11:11" s="165" customFormat="1">
      <c r="K917" s="218"/>
    </row>
    <row r="918" spans="11:11" s="165" customFormat="1">
      <c r="K918" s="218"/>
    </row>
    <row r="919" spans="11:11" s="165" customFormat="1">
      <c r="K919" s="218"/>
    </row>
    <row r="920" spans="11:11" s="165" customFormat="1">
      <c r="K920" s="218"/>
    </row>
    <row r="921" spans="11:11" s="165" customFormat="1">
      <c r="K921" s="218"/>
    </row>
    <row r="922" spans="11:11" s="165" customFormat="1">
      <c r="K922" s="218"/>
    </row>
    <row r="923" spans="11:11" s="165" customFormat="1">
      <c r="K923" s="218"/>
    </row>
    <row r="924" spans="11:11" s="165" customFormat="1">
      <c r="K924" s="218"/>
    </row>
    <row r="925" spans="11:11" s="165" customFormat="1">
      <c r="K925" s="218"/>
    </row>
    <row r="926" spans="11:11" s="165" customFormat="1">
      <c r="K926" s="218"/>
    </row>
    <row r="927" spans="11:11" s="165" customFormat="1">
      <c r="K927" s="218"/>
    </row>
    <row r="928" spans="11:11" s="165" customFormat="1">
      <c r="K928" s="218"/>
    </row>
    <row r="929" spans="11:11" s="165" customFormat="1">
      <c r="K929" s="218"/>
    </row>
    <row r="930" spans="11:11" s="165" customFormat="1">
      <c r="K930" s="218"/>
    </row>
    <row r="931" spans="11:11" s="165" customFormat="1">
      <c r="K931" s="218"/>
    </row>
    <row r="932" spans="11:11" s="165" customFormat="1">
      <c r="K932" s="218"/>
    </row>
    <row r="933" spans="11:11" s="165" customFormat="1">
      <c r="K933" s="218"/>
    </row>
    <row r="934" spans="11:11" s="165" customFormat="1">
      <c r="K934" s="218"/>
    </row>
    <row r="935" spans="11:11" s="165" customFormat="1">
      <c r="K935" s="218"/>
    </row>
    <row r="936" spans="11:11" s="165" customFormat="1">
      <c r="K936" s="218"/>
    </row>
    <row r="937" spans="11:11" s="165" customFormat="1">
      <c r="K937" s="218"/>
    </row>
    <row r="938" spans="11:11" s="165" customFormat="1">
      <c r="K938" s="218"/>
    </row>
    <row r="939" spans="11:11" s="165" customFormat="1">
      <c r="K939" s="218"/>
    </row>
    <row r="940" spans="11:11" s="165" customFormat="1">
      <c r="K940" s="218"/>
    </row>
    <row r="941" spans="11:11" s="165" customFormat="1">
      <c r="K941" s="218"/>
    </row>
    <row r="942" spans="11:11" s="165" customFormat="1">
      <c r="K942" s="218"/>
    </row>
    <row r="943" spans="11:11" s="165" customFormat="1">
      <c r="K943" s="218"/>
    </row>
    <row r="944" spans="11:11" s="165" customFormat="1">
      <c r="K944" s="218"/>
    </row>
    <row r="945" spans="11:11" s="165" customFormat="1">
      <c r="K945" s="218"/>
    </row>
    <row r="946" spans="11:11" s="165" customFormat="1">
      <c r="K946" s="218"/>
    </row>
    <row r="947" spans="11:11" s="165" customFormat="1">
      <c r="K947" s="218"/>
    </row>
    <row r="948" spans="11:11" s="165" customFormat="1">
      <c r="K948" s="218"/>
    </row>
    <row r="949" spans="11:11" s="165" customFormat="1">
      <c r="K949" s="218"/>
    </row>
    <row r="950" spans="11:11" s="165" customFormat="1">
      <c r="K950" s="218"/>
    </row>
    <row r="951" spans="11:11" s="165" customFormat="1">
      <c r="K951" s="218"/>
    </row>
    <row r="952" spans="11:11" s="165" customFormat="1">
      <c r="K952" s="218"/>
    </row>
    <row r="953" spans="11:11" s="165" customFormat="1">
      <c r="K953" s="218"/>
    </row>
    <row r="954" spans="11:11" s="165" customFormat="1">
      <c r="K954" s="218"/>
    </row>
    <row r="955" spans="11:11" s="165" customFormat="1">
      <c r="K955" s="218"/>
    </row>
    <row r="956" spans="11:11" s="165" customFormat="1">
      <c r="K956" s="218"/>
    </row>
    <row r="957" spans="11:11" s="165" customFormat="1">
      <c r="K957" s="218"/>
    </row>
    <row r="958" spans="11:11" s="165" customFormat="1">
      <c r="K958" s="218"/>
    </row>
    <row r="959" spans="11:11" s="165" customFormat="1">
      <c r="K959" s="218"/>
    </row>
    <row r="960" spans="11:11" s="165" customFormat="1">
      <c r="K960" s="218"/>
    </row>
    <row r="961" spans="11:11" s="165" customFormat="1">
      <c r="K961" s="218"/>
    </row>
    <row r="962" spans="11:11" s="165" customFormat="1">
      <c r="K962" s="218"/>
    </row>
    <row r="963" spans="11:11" s="165" customFormat="1">
      <c r="K963" s="218"/>
    </row>
    <row r="964" spans="11:11" s="165" customFormat="1">
      <c r="K964" s="218"/>
    </row>
    <row r="965" spans="11:11" s="165" customFormat="1">
      <c r="K965" s="218"/>
    </row>
    <row r="966" spans="11:11" s="165" customFormat="1">
      <c r="K966" s="218"/>
    </row>
    <row r="967" spans="11:11" s="165" customFormat="1">
      <c r="K967" s="218"/>
    </row>
    <row r="968" spans="11:11" s="165" customFormat="1">
      <c r="K968" s="218"/>
    </row>
    <row r="969" spans="11:11" s="165" customFormat="1">
      <c r="K969" s="218"/>
    </row>
    <row r="970" spans="11:11" s="165" customFormat="1">
      <c r="K970" s="218"/>
    </row>
    <row r="971" spans="11:11" s="165" customFormat="1">
      <c r="K971" s="218"/>
    </row>
    <row r="972" spans="11:11" s="165" customFormat="1">
      <c r="K972" s="218"/>
    </row>
    <row r="973" spans="11:11" s="165" customFormat="1">
      <c r="K973" s="218"/>
    </row>
    <row r="974" spans="11:11" s="165" customFormat="1">
      <c r="K974" s="218"/>
    </row>
    <row r="975" spans="11:11" s="165" customFormat="1">
      <c r="K975" s="218"/>
    </row>
    <row r="976" spans="11:11" s="165" customFormat="1">
      <c r="K976" s="218"/>
    </row>
    <row r="977" spans="11:11" s="165" customFormat="1">
      <c r="K977" s="218"/>
    </row>
    <row r="978" spans="11:11" s="165" customFormat="1">
      <c r="K978" s="218"/>
    </row>
    <row r="979" spans="11:11" s="165" customFormat="1">
      <c r="K979" s="218"/>
    </row>
    <row r="980" spans="11:11" s="165" customFormat="1">
      <c r="K980" s="218"/>
    </row>
    <row r="981" spans="11:11" s="165" customFormat="1">
      <c r="K981" s="218"/>
    </row>
    <row r="982" spans="11:11" s="165" customFormat="1">
      <c r="K982" s="218"/>
    </row>
    <row r="983" spans="11:11" s="165" customFormat="1">
      <c r="K983" s="218"/>
    </row>
    <row r="984" spans="11:11" s="165" customFormat="1">
      <c r="K984" s="218"/>
    </row>
    <row r="985" spans="11:11" s="165" customFormat="1">
      <c r="K985" s="218"/>
    </row>
    <row r="986" spans="11:11" s="165" customFormat="1">
      <c r="K986" s="218"/>
    </row>
    <row r="987" spans="11:11" s="165" customFormat="1">
      <c r="K987" s="218"/>
    </row>
    <row r="988" spans="11:11" s="165" customFormat="1">
      <c r="K988" s="218"/>
    </row>
    <row r="989" spans="11:11" s="165" customFormat="1">
      <c r="K989" s="218"/>
    </row>
    <row r="990" spans="11:11" s="165" customFormat="1">
      <c r="K990" s="218"/>
    </row>
    <row r="991" spans="11:11" s="165" customFormat="1">
      <c r="K991" s="218"/>
    </row>
    <row r="992" spans="11:11" s="165" customFormat="1">
      <c r="K992" s="218"/>
    </row>
    <row r="993" spans="11:11" s="165" customFormat="1">
      <c r="K993" s="218"/>
    </row>
    <row r="994" spans="11:11" s="165" customFormat="1">
      <c r="K994" s="218"/>
    </row>
    <row r="995" spans="11:11" s="165" customFormat="1">
      <c r="K995" s="218"/>
    </row>
    <row r="996" spans="11:11" s="165" customFormat="1">
      <c r="K996" s="218"/>
    </row>
    <row r="997" spans="11:11" s="165" customFormat="1">
      <c r="K997" s="218"/>
    </row>
    <row r="998" spans="11:11" s="165" customFormat="1">
      <c r="K998" s="218"/>
    </row>
    <row r="999" spans="11:11" s="165" customFormat="1">
      <c r="K999" s="218"/>
    </row>
    <row r="1000" spans="11:11" s="165" customFormat="1">
      <c r="K1000" s="218"/>
    </row>
    <row r="1001" spans="11:11" s="165" customFormat="1">
      <c r="K1001" s="218"/>
    </row>
    <row r="1002" spans="11:11" s="165" customFormat="1">
      <c r="K1002" s="218"/>
    </row>
    <row r="1003" spans="11:11" s="165" customFormat="1">
      <c r="K1003" s="218"/>
    </row>
    <row r="1004" spans="11:11" s="165" customFormat="1">
      <c r="K1004" s="218"/>
    </row>
    <row r="1005" spans="11:11" s="165" customFormat="1">
      <c r="K1005" s="218"/>
    </row>
    <row r="1006" spans="11:11" s="165" customFormat="1">
      <c r="K1006" s="218"/>
    </row>
    <row r="1007" spans="11:11" s="165" customFormat="1">
      <c r="K1007" s="218"/>
    </row>
    <row r="1008" spans="11:11" s="165" customFormat="1">
      <c r="K1008" s="218"/>
    </row>
    <row r="1009" spans="11:11" s="165" customFormat="1">
      <c r="K1009" s="218"/>
    </row>
    <row r="1010" spans="11:11" s="165" customFormat="1">
      <c r="K1010" s="218"/>
    </row>
    <row r="1011" spans="11:11" s="165" customFormat="1">
      <c r="K1011" s="218"/>
    </row>
    <row r="1012" spans="11:11" s="165" customFormat="1">
      <c r="K1012" s="218"/>
    </row>
    <row r="1013" spans="11:11" s="165" customFormat="1">
      <c r="K1013" s="218"/>
    </row>
    <row r="1014" spans="11:11" s="165" customFormat="1">
      <c r="K1014" s="218"/>
    </row>
    <row r="1015" spans="11:11" s="165" customFormat="1">
      <c r="K1015" s="218"/>
    </row>
    <row r="1016" spans="11:11" s="165" customFormat="1">
      <c r="K1016" s="218"/>
    </row>
    <row r="1017" spans="11:11" s="165" customFormat="1">
      <c r="K1017" s="218"/>
    </row>
    <row r="1018" spans="11:11" s="165" customFormat="1">
      <c r="K1018" s="218"/>
    </row>
    <row r="1019" spans="11:11" s="165" customFormat="1">
      <c r="K1019" s="218"/>
    </row>
    <row r="1020" spans="11:11" s="165" customFormat="1">
      <c r="K1020" s="218"/>
    </row>
    <row r="1021" spans="11:11" s="165" customFormat="1">
      <c r="K1021" s="218"/>
    </row>
    <row r="1022" spans="11:11" s="165" customFormat="1">
      <c r="K1022" s="218"/>
    </row>
    <row r="1023" spans="11:11" s="165" customFormat="1">
      <c r="K1023" s="218"/>
    </row>
    <row r="1024" spans="11:11" s="165" customFormat="1">
      <c r="K1024" s="218"/>
    </row>
    <row r="1025" spans="11:11" s="165" customFormat="1">
      <c r="K1025" s="218"/>
    </row>
    <row r="1026" spans="11:11" s="165" customFormat="1">
      <c r="K1026" s="218"/>
    </row>
    <row r="1027" spans="11:11" s="165" customFormat="1">
      <c r="K1027" s="218"/>
    </row>
    <row r="1028" spans="11:11" s="165" customFormat="1">
      <c r="K1028" s="218"/>
    </row>
    <row r="1029" spans="11:11" s="165" customFormat="1">
      <c r="K1029" s="218"/>
    </row>
    <row r="1030" spans="11:11" s="165" customFormat="1">
      <c r="K1030" s="218"/>
    </row>
    <row r="1031" spans="11:11" s="165" customFormat="1">
      <c r="K1031" s="218"/>
    </row>
    <row r="1032" spans="11:11" s="165" customFormat="1">
      <c r="K1032" s="218"/>
    </row>
    <row r="1033" spans="11:11" s="165" customFormat="1">
      <c r="K1033" s="218"/>
    </row>
    <row r="1034" spans="11:11" s="165" customFormat="1">
      <c r="K1034" s="218"/>
    </row>
    <row r="1035" spans="11:11" s="165" customFormat="1">
      <c r="K1035" s="218"/>
    </row>
    <row r="1036" spans="11:11" s="165" customFormat="1">
      <c r="K1036" s="218"/>
    </row>
    <row r="1037" spans="11:11" s="165" customFormat="1">
      <c r="K1037" s="218"/>
    </row>
    <row r="1038" spans="11:11" s="165" customFormat="1">
      <c r="K1038" s="218"/>
    </row>
    <row r="1039" spans="11:11" s="165" customFormat="1">
      <c r="K1039" s="218"/>
    </row>
    <row r="1040" spans="11:11" s="165" customFormat="1">
      <c r="K1040" s="218"/>
    </row>
    <row r="1041" spans="11:11" s="165" customFormat="1">
      <c r="K1041" s="218"/>
    </row>
    <row r="1042" spans="11:11" s="165" customFormat="1">
      <c r="K1042" s="218"/>
    </row>
    <row r="1043" spans="11:11" s="165" customFormat="1">
      <c r="K1043" s="218"/>
    </row>
    <row r="1044" spans="11:11" s="165" customFormat="1">
      <c r="K1044" s="218"/>
    </row>
    <row r="1045" spans="11:11" s="165" customFormat="1">
      <c r="K1045" s="218"/>
    </row>
    <row r="1046" spans="11:11" s="165" customFormat="1">
      <c r="K1046" s="218"/>
    </row>
    <row r="1047" spans="11:11" s="165" customFormat="1">
      <c r="K1047" s="218"/>
    </row>
    <row r="1048" spans="11:11" s="165" customFormat="1">
      <c r="K1048" s="218"/>
    </row>
    <row r="1049" spans="11:11" s="165" customFormat="1">
      <c r="K1049" s="218"/>
    </row>
    <row r="1050" spans="11:11" s="165" customFormat="1">
      <c r="K1050" s="218"/>
    </row>
    <row r="1051" spans="11:11" s="165" customFormat="1">
      <c r="K1051" s="218"/>
    </row>
    <row r="1052" spans="11:11" s="165" customFormat="1">
      <c r="K1052" s="218"/>
    </row>
    <row r="1053" spans="11:11" s="165" customFormat="1">
      <c r="K1053" s="218"/>
    </row>
    <row r="1054" spans="11:11" s="165" customFormat="1">
      <c r="K1054" s="218"/>
    </row>
    <row r="1055" spans="11:11" s="165" customFormat="1">
      <c r="K1055" s="218"/>
    </row>
    <row r="1056" spans="11:11" s="165" customFormat="1">
      <c r="K1056" s="218"/>
    </row>
    <row r="1057" spans="11:11" s="165" customFormat="1">
      <c r="K1057" s="218"/>
    </row>
    <row r="1058" spans="11:11" s="165" customFormat="1">
      <c r="K1058" s="218"/>
    </row>
    <row r="1059" spans="11:11" s="165" customFormat="1">
      <c r="K1059" s="218"/>
    </row>
    <row r="1060" spans="11:11" s="165" customFormat="1">
      <c r="K1060" s="218"/>
    </row>
    <row r="1061" spans="11:11" s="165" customFormat="1">
      <c r="K1061" s="218"/>
    </row>
    <row r="1062" spans="11:11" s="165" customFormat="1">
      <c r="K1062" s="218"/>
    </row>
    <row r="1063" spans="11:11" s="165" customFormat="1">
      <c r="K1063" s="218"/>
    </row>
    <row r="1064" spans="11:11" s="165" customFormat="1">
      <c r="K1064" s="218"/>
    </row>
    <row r="1065" spans="11:11" s="165" customFormat="1">
      <c r="K1065" s="218"/>
    </row>
    <row r="1066" spans="11:11" s="165" customFormat="1">
      <c r="K1066" s="218"/>
    </row>
    <row r="1067" spans="11:11" s="165" customFormat="1">
      <c r="K1067" s="218"/>
    </row>
    <row r="1068" spans="11:11" s="165" customFormat="1">
      <c r="K1068" s="218"/>
    </row>
    <row r="1069" spans="11:11" s="165" customFormat="1">
      <c r="K1069" s="218"/>
    </row>
    <row r="1070" spans="11:11" s="165" customFormat="1">
      <c r="K1070" s="218"/>
    </row>
    <row r="1071" spans="11:11" s="165" customFormat="1">
      <c r="K1071" s="218"/>
    </row>
    <row r="1072" spans="11:11" s="165" customFormat="1">
      <c r="K1072" s="218"/>
    </row>
    <row r="1073" spans="11:11" s="165" customFormat="1">
      <c r="K1073" s="218"/>
    </row>
    <row r="1074" spans="11:11" s="165" customFormat="1">
      <c r="K1074" s="218"/>
    </row>
    <row r="1075" spans="11:11" s="165" customFormat="1">
      <c r="K1075" s="218"/>
    </row>
    <row r="1076" spans="11:11" s="165" customFormat="1">
      <c r="K1076" s="218"/>
    </row>
    <row r="1077" spans="11:11" s="165" customFormat="1">
      <c r="K1077" s="218"/>
    </row>
    <row r="1078" spans="11:11" s="165" customFormat="1">
      <c r="K1078" s="218"/>
    </row>
    <row r="1079" spans="11:11" s="165" customFormat="1">
      <c r="K1079" s="218"/>
    </row>
    <row r="1080" spans="11:11" s="165" customFormat="1">
      <c r="K1080" s="218"/>
    </row>
    <row r="1081" spans="11:11" s="165" customFormat="1">
      <c r="K1081" s="218"/>
    </row>
    <row r="1082" spans="11:11" s="165" customFormat="1">
      <c r="K1082" s="218"/>
    </row>
    <row r="1083" spans="11:11" s="165" customFormat="1">
      <c r="K1083" s="218"/>
    </row>
    <row r="1084" spans="11:11" s="165" customFormat="1">
      <c r="K1084" s="218"/>
    </row>
    <row r="1085" spans="11:11" s="165" customFormat="1">
      <c r="K1085" s="218"/>
    </row>
    <row r="1086" spans="11:11" s="165" customFormat="1">
      <c r="K1086" s="218"/>
    </row>
    <row r="1087" spans="11:11" s="165" customFormat="1">
      <c r="K1087" s="218"/>
    </row>
    <row r="1088" spans="11:11" s="165" customFormat="1">
      <c r="K1088" s="218"/>
    </row>
    <row r="1089" spans="11:11" s="165" customFormat="1">
      <c r="K1089" s="218"/>
    </row>
    <row r="1090" spans="11:11" s="165" customFormat="1">
      <c r="K1090" s="218"/>
    </row>
    <row r="1091" spans="11:11" s="165" customFormat="1">
      <c r="K1091" s="218"/>
    </row>
    <row r="1092" spans="11:11" s="165" customFormat="1">
      <c r="K1092" s="218"/>
    </row>
    <row r="1093" spans="11:11" s="165" customFormat="1">
      <c r="K1093" s="218"/>
    </row>
    <row r="1094" spans="11:11" s="165" customFormat="1">
      <c r="K1094" s="218"/>
    </row>
    <row r="1095" spans="11:11" s="165" customFormat="1">
      <c r="K1095" s="218"/>
    </row>
    <row r="1096" spans="11:11" s="165" customFormat="1">
      <c r="K1096" s="218"/>
    </row>
    <row r="1097" spans="11:11" s="165" customFormat="1">
      <c r="K1097" s="218"/>
    </row>
    <row r="1098" spans="11:11" s="165" customFormat="1">
      <c r="K1098" s="218"/>
    </row>
    <row r="1099" spans="11:11" s="165" customFormat="1">
      <c r="K1099" s="218"/>
    </row>
    <row r="1100" spans="11:11" s="165" customFormat="1">
      <c r="K1100" s="218"/>
    </row>
    <row r="1101" spans="11:11" s="165" customFormat="1">
      <c r="K1101" s="218"/>
    </row>
    <row r="1102" spans="11:11" s="165" customFormat="1">
      <c r="K1102" s="218"/>
    </row>
    <row r="1103" spans="11:11" s="165" customFormat="1">
      <c r="K1103" s="218"/>
    </row>
    <row r="1104" spans="11:11" s="165" customFormat="1">
      <c r="K1104" s="218"/>
    </row>
    <row r="1105" spans="11:11" s="165" customFormat="1">
      <c r="K1105" s="218"/>
    </row>
    <row r="1106" spans="11:11" s="165" customFormat="1">
      <c r="K1106" s="218"/>
    </row>
    <row r="1107" spans="11:11" s="165" customFormat="1">
      <c r="K1107" s="218"/>
    </row>
    <row r="1108" spans="11:11" s="165" customFormat="1">
      <c r="K1108" s="218"/>
    </row>
    <row r="1109" spans="11:11" s="165" customFormat="1">
      <c r="K1109" s="218"/>
    </row>
    <row r="1110" spans="11:11" s="165" customFormat="1">
      <c r="K1110" s="218"/>
    </row>
    <row r="1111" spans="11:11" s="165" customFormat="1">
      <c r="K1111" s="218"/>
    </row>
    <row r="1112" spans="11:11" s="165" customFormat="1">
      <c r="K1112" s="218"/>
    </row>
    <row r="1113" spans="11:11" s="165" customFormat="1">
      <c r="K1113" s="218"/>
    </row>
    <row r="1114" spans="11:11" s="165" customFormat="1">
      <c r="K1114" s="218"/>
    </row>
    <row r="1115" spans="11:11" s="165" customFormat="1">
      <c r="K1115" s="218"/>
    </row>
    <row r="1116" spans="11:11" s="165" customFormat="1">
      <c r="K1116" s="218"/>
    </row>
    <row r="1117" spans="11:11" s="165" customFormat="1">
      <c r="K1117" s="218"/>
    </row>
    <row r="1118" spans="11:11" s="165" customFormat="1">
      <c r="K1118" s="218"/>
    </row>
    <row r="1119" spans="11:11" s="165" customFormat="1">
      <c r="K1119" s="218"/>
    </row>
    <row r="1120" spans="11:11" s="165" customFormat="1">
      <c r="K1120" s="218"/>
    </row>
    <row r="1121" spans="11:11" s="165" customFormat="1">
      <c r="K1121" s="218"/>
    </row>
    <row r="1122" spans="11:11" s="165" customFormat="1">
      <c r="K1122" s="218"/>
    </row>
    <row r="1123" spans="11:11" s="165" customFormat="1">
      <c r="K1123" s="218"/>
    </row>
    <row r="1124" spans="11:11" s="165" customFormat="1">
      <c r="K1124" s="218"/>
    </row>
    <row r="1125" spans="11:11" s="165" customFormat="1">
      <c r="K1125" s="218"/>
    </row>
    <row r="1126" spans="11:11" s="165" customFormat="1">
      <c r="K1126" s="218"/>
    </row>
    <row r="1127" spans="11:11" s="165" customFormat="1">
      <c r="K1127" s="218"/>
    </row>
    <row r="1128" spans="11:11" s="165" customFormat="1">
      <c r="K1128" s="218"/>
    </row>
    <row r="1129" spans="11:11" s="165" customFormat="1">
      <c r="K1129" s="218"/>
    </row>
    <row r="1130" spans="11:11" s="165" customFormat="1">
      <c r="K1130" s="218"/>
    </row>
    <row r="1131" spans="11:11" s="165" customFormat="1">
      <c r="K1131" s="218"/>
    </row>
    <row r="1132" spans="11:11" s="165" customFormat="1">
      <c r="K1132" s="218"/>
    </row>
    <row r="1133" spans="11:11" s="165" customFormat="1">
      <c r="K1133" s="218"/>
    </row>
    <row r="1134" spans="11:11" s="165" customFormat="1">
      <c r="K1134" s="218"/>
    </row>
    <row r="1135" spans="11:11" s="165" customFormat="1">
      <c r="K1135" s="218"/>
    </row>
    <row r="1136" spans="11:11" s="165" customFormat="1">
      <c r="K1136" s="218"/>
    </row>
    <row r="1137" spans="11:11" s="165" customFormat="1">
      <c r="K1137" s="218"/>
    </row>
    <row r="1138" spans="11:11" s="165" customFormat="1">
      <c r="K1138" s="218"/>
    </row>
    <row r="1139" spans="11:11" s="165" customFormat="1">
      <c r="K1139" s="218"/>
    </row>
    <row r="1140" spans="11:11" s="165" customFormat="1">
      <c r="K1140" s="218"/>
    </row>
    <row r="1141" spans="11:11" s="165" customFormat="1">
      <c r="K1141" s="218"/>
    </row>
    <row r="1142" spans="11:11" s="165" customFormat="1">
      <c r="K1142" s="218"/>
    </row>
    <row r="1143" spans="11:11" s="165" customFormat="1">
      <c r="K1143" s="218"/>
    </row>
    <row r="1144" spans="11:11" s="165" customFormat="1">
      <c r="K1144" s="218"/>
    </row>
    <row r="1145" spans="11:11" s="165" customFormat="1">
      <c r="K1145" s="218"/>
    </row>
    <row r="1146" spans="11:11" s="165" customFormat="1">
      <c r="K1146" s="218"/>
    </row>
    <row r="1147" spans="11:11" s="165" customFormat="1">
      <c r="K1147" s="218"/>
    </row>
    <row r="1148" spans="11:11" s="165" customFormat="1">
      <c r="K1148" s="218"/>
    </row>
    <row r="1149" spans="11:11" s="165" customFormat="1">
      <c r="K1149" s="218"/>
    </row>
    <row r="1150" spans="11:11" s="165" customFormat="1">
      <c r="K1150" s="218"/>
    </row>
    <row r="1151" spans="11:11" s="165" customFormat="1">
      <c r="K1151" s="218"/>
    </row>
    <row r="1152" spans="11:11" s="165" customFormat="1">
      <c r="K1152" s="218"/>
    </row>
    <row r="1153" spans="11:11" s="165" customFormat="1">
      <c r="K1153" s="218"/>
    </row>
    <row r="1154" spans="11:11" s="165" customFormat="1">
      <c r="K1154" s="218"/>
    </row>
    <row r="1155" spans="11:11" s="165" customFormat="1">
      <c r="K1155" s="218"/>
    </row>
    <row r="1156" spans="11:11" s="165" customFormat="1">
      <c r="K1156" s="218"/>
    </row>
    <row r="1157" spans="11:11" s="165" customFormat="1">
      <c r="K1157" s="218"/>
    </row>
    <row r="1158" spans="11:11" s="165" customFormat="1">
      <c r="K1158" s="218"/>
    </row>
    <row r="1159" spans="11:11" s="165" customFormat="1">
      <c r="K1159" s="218"/>
    </row>
    <row r="1160" spans="11:11" s="165" customFormat="1">
      <c r="K1160" s="218"/>
    </row>
    <row r="1161" spans="11:11" s="165" customFormat="1">
      <c r="K1161" s="218"/>
    </row>
    <row r="1162" spans="11:11" s="165" customFormat="1">
      <c r="K1162" s="218"/>
    </row>
    <row r="1163" spans="11:11" s="165" customFormat="1">
      <c r="K1163" s="218"/>
    </row>
    <row r="1164" spans="11:11" s="165" customFormat="1">
      <c r="K1164" s="218"/>
    </row>
    <row r="1165" spans="11:11" s="165" customFormat="1">
      <c r="K1165" s="218"/>
    </row>
    <row r="1166" spans="11:11" s="165" customFormat="1">
      <c r="K1166" s="218"/>
    </row>
    <row r="1167" spans="11:11" s="165" customFormat="1">
      <c r="K1167" s="218"/>
    </row>
    <row r="1168" spans="11:11" s="165" customFormat="1">
      <c r="K1168" s="218"/>
    </row>
    <row r="1169" spans="11:11" s="165" customFormat="1">
      <c r="K1169" s="218"/>
    </row>
    <row r="1170" spans="11:11" s="165" customFormat="1">
      <c r="K1170" s="218"/>
    </row>
    <row r="1171" spans="11:11" s="165" customFormat="1">
      <c r="K1171" s="218"/>
    </row>
    <row r="1172" spans="11:11" s="165" customFormat="1">
      <c r="K1172" s="218"/>
    </row>
    <row r="1173" spans="11:11" s="165" customFormat="1">
      <c r="K1173" s="218"/>
    </row>
    <row r="1174" spans="11:11" s="165" customFormat="1">
      <c r="K1174" s="218"/>
    </row>
    <row r="1175" spans="11:11" s="165" customFormat="1">
      <c r="K1175" s="218"/>
    </row>
    <row r="1176" spans="11:11" s="165" customFormat="1">
      <c r="K1176" s="218"/>
    </row>
    <row r="1177" spans="11:11" s="165" customFormat="1">
      <c r="K1177" s="218"/>
    </row>
    <row r="1178" spans="11:11" s="165" customFormat="1">
      <c r="K1178" s="218"/>
    </row>
    <row r="1179" spans="11:11" s="165" customFormat="1">
      <c r="K1179" s="218"/>
    </row>
    <row r="1180" spans="11:11" s="165" customFormat="1">
      <c r="K1180" s="218"/>
    </row>
    <row r="1181" spans="11:11" s="165" customFormat="1">
      <c r="K1181" s="218"/>
    </row>
    <row r="1182" spans="11:11" s="165" customFormat="1">
      <c r="K1182" s="218"/>
    </row>
    <row r="1183" spans="11:11" s="165" customFormat="1">
      <c r="K1183" s="218"/>
    </row>
    <row r="1184" spans="11:11" s="165" customFormat="1">
      <c r="K1184" s="218"/>
    </row>
    <row r="1185" spans="11:11" s="165" customFormat="1">
      <c r="K1185" s="218"/>
    </row>
    <row r="1186" spans="11:11" s="165" customFormat="1">
      <c r="K1186" s="218"/>
    </row>
    <row r="1187" spans="11:11" s="165" customFormat="1">
      <c r="K1187" s="218"/>
    </row>
    <row r="1188" spans="11:11" s="165" customFormat="1">
      <c r="K1188" s="218"/>
    </row>
    <row r="1189" spans="11:11" s="165" customFormat="1">
      <c r="K1189" s="218"/>
    </row>
    <row r="1190" spans="11:11" s="165" customFormat="1">
      <c r="K1190" s="218"/>
    </row>
    <row r="1191" spans="11:11" s="165" customFormat="1">
      <c r="K1191" s="218"/>
    </row>
    <row r="1192" spans="11:11" s="165" customFormat="1">
      <c r="K1192" s="218"/>
    </row>
  </sheetData>
  <mergeCells count="4">
    <mergeCell ref="H21:K21"/>
    <mergeCell ref="E23:F23"/>
    <mergeCell ref="D6:K7"/>
    <mergeCell ref="C4:K5"/>
  </mergeCells>
  <phoneticPr fontId="0" type="noConversion"/>
  <printOptions horizontalCentered="1"/>
  <pageMargins left="0" right="0" top="0.75" bottom="0.3" header="0" footer="0"/>
  <pageSetup scale="65" fitToHeight="0" orientation="portrait" r:id="rId1"/>
  <headerFooter alignWithMargins="0">
    <oddFooter>&amp;L&amp;D&amp;R&amp;"Eras Medium ITC,Regular"&amp;8American  Cancer Society -SCI  Award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51"/>
  <sheetViews>
    <sheetView topLeftCell="A20" zoomScale="70" zoomScaleNormal="70" workbookViewId="0">
      <selection activeCell="B6" sqref="B6"/>
    </sheetView>
  </sheetViews>
  <sheetFormatPr baseColWidth="10" defaultColWidth="12.33203125" defaultRowHeight="20" customHeight="1"/>
  <cols>
    <col min="1" max="1" width="33" style="2" customWidth="1"/>
    <col min="2" max="2" width="12.6640625" style="3" customWidth="1"/>
    <col min="3" max="3" width="9.6640625" style="4" customWidth="1"/>
    <col min="4" max="4" width="12.6640625" style="4" customWidth="1"/>
    <col min="5" max="5" width="9.33203125" style="2" customWidth="1"/>
    <col min="6" max="6" width="12.33203125" style="2" customWidth="1"/>
    <col min="7" max="7" width="4.1640625" style="2" customWidth="1"/>
    <col min="8" max="8" width="13.6640625" style="2" customWidth="1"/>
    <col min="9" max="9" width="4.6640625" style="2" customWidth="1"/>
    <col min="10" max="10" width="3.6640625" style="2" customWidth="1"/>
    <col min="11" max="11" width="8.6640625" style="2" customWidth="1"/>
    <col min="12" max="12" width="12.33203125" style="3" customWidth="1"/>
    <col min="13" max="14" width="6.6640625" style="2" customWidth="1"/>
    <col min="15" max="15" width="12.33203125" style="3" customWidth="1"/>
    <col min="16" max="16" width="6.6640625" style="2" customWidth="1"/>
    <col min="17" max="17" width="17.33203125" style="2" customWidth="1"/>
    <col min="18" max="18" width="8.6640625" style="2" customWidth="1"/>
    <col min="19" max="19" width="11" style="2" customWidth="1"/>
    <col min="20" max="20" width="9.33203125" style="2" customWidth="1"/>
    <col min="21" max="21" width="10.1640625" style="2" customWidth="1"/>
    <col min="22" max="16384" width="12.33203125" style="2"/>
  </cols>
  <sheetData>
    <row r="1" spans="1:22" ht="14.25" customHeight="1">
      <c r="M1" s="1"/>
      <c r="N1" s="1"/>
    </row>
    <row r="2" spans="1:22" ht="12.75" customHeight="1">
      <c r="A2" s="5" t="s">
        <v>48</v>
      </c>
      <c r="B2" s="6"/>
      <c r="C2" s="7"/>
      <c r="D2" s="7"/>
      <c r="E2" s="8"/>
      <c r="F2" s="8"/>
      <c r="G2" s="8"/>
      <c r="H2" s="9"/>
      <c r="K2" s="2" t="s">
        <v>49</v>
      </c>
      <c r="M2" s="10">
        <v>1.06</v>
      </c>
      <c r="N2" s="1">
        <v>1.06</v>
      </c>
    </row>
    <row r="3" spans="1:22" ht="12.75" customHeight="1">
      <c r="A3" s="11" t="s">
        <v>50</v>
      </c>
      <c r="B3" s="12"/>
      <c r="C3" s="13"/>
      <c r="D3" s="13"/>
      <c r="E3" s="14"/>
      <c r="F3" s="14"/>
      <c r="G3" s="14"/>
      <c r="H3" s="15"/>
      <c r="K3" s="2" t="s">
        <v>51</v>
      </c>
      <c r="L3" s="2"/>
      <c r="M3" s="16"/>
      <c r="N3" s="17"/>
    </row>
    <row r="4" spans="1:22" ht="12.75" customHeight="1">
      <c r="A4" s="18"/>
      <c r="B4" s="19"/>
      <c r="C4" s="20"/>
      <c r="D4" s="20"/>
      <c r="E4" s="21"/>
      <c r="F4" s="21"/>
      <c r="G4" s="21"/>
      <c r="H4" s="21"/>
      <c r="K4" s="2" t="s">
        <v>52</v>
      </c>
      <c r="M4" s="22"/>
      <c r="N4" s="17"/>
    </row>
    <row r="5" spans="1:22" ht="12.75" customHeight="1">
      <c r="A5" s="2" t="s">
        <v>53</v>
      </c>
      <c r="B5" s="23">
        <v>42886</v>
      </c>
      <c r="C5" s="24" t="s">
        <v>54</v>
      </c>
      <c r="D5" s="23">
        <v>43250</v>
      </c>
      <c r="K5" s="2" t="s">
        <v>55</v>
      </c>
      <c r="M5" s="25" t="s">
        <v>108</v>
      </c>
    </row>
    <row r="6" spans="1:22" ht="12.75" customHeight="1"/>
    <row r="7" spans="1:22" ht="15" customHeight="1" thickBot="1">
      <c r="A7" s="26" t="s">
        <v>56</v>
      </c>
      <c r="B7" s="27"/>
      <c r="C7" s="28"/>
      <c r="D7" s="60" t="s">
        <v>57</v>
      </c>
      <c r="E7" s="29"/>
      <c r="F7" s="29"/>
      <c r="G7" s="29"/>
      <c r="H7" s="30"/>
      <c r="J7" s="2" t="s">
        <v>97</v>
      </c>
      <c r="K7" s="33">
        <v>2016</v>
      </c>
      <c r="L7" s="31">
        <v>0</v>
      </c>
      <c r="M7" s="32">
        <v>12</v>
      </c>
      <c r="N7" s="59">
        <v>12</v>
      </c>
      <c r="O7" s="3">
        <f>+L7/M7*N7</f>
        <v>0</v>
      </c>
      <c r="R7" s="33"/>
      <c r="S7" s="33"/>
      <c r="T7" s="33"/>
      <c r="U7" s="33"/>
      <c r="V7" s="33"/>
    </row>
    <row r="8" spans="1:22" ht="15" customHeight="1">
      <c r="A8" s="34" t="s">
        <v>58</v>
      </c>
      <c r="B8" s="116">
        <v>0</v>
      </c>
      <c r="C8" s="35"/>
      <c r="D8" s="35"/>
      <c r="E8" s="16"/>
      <c r="F8" s="16"/>
      <c r="G8" s="16"/>
      <c r="H8" s="36"/>
      <c r="K8" s="33"/>
      <c r="M8" s="32"/>
      <c r="N8" s="32"/>
      <c r="R8" s="33"/>
      <c r="S8" s="37"/>
      <c r="T8" s="33"/>
      <c r="U8" s="38"/>
      <c r="V8" s="39"/>
    </row>
    <row r="9" spans="1:22" ht="15" customHeight="1">
      <c r="A9" s="34" t="s">
        <v>59</v>
      </c>
      <c r="B9" s="117">
        <v>0</v>
      </c>
      <c r="C9" s="35"/>
      <c r="D9" s="35"/>
      <c r="E9" s="16"/>
      <c r="F9" s="16"/>
      <c r="G9" s="16"/>
      <c r="H9" s="36"/>
      <c r="J9" s="2" t="s">
        <v>97</v>
      </c>
      <c r="K9" s="33">
        <f>K7+1</f>
        <v>2017</v>
      </c>
      <c r="L9" s="3">
        <f>+L7*N2</f>
        <v>0</v>
      </c>
      <c r="M9" s="32">
        <f>+$M$7</f>
        <v>12</v>
      </c>
      <c r="N9" s="32">
        <f>+M7-N7</f>
        <v>0</v>
      </c>
      <c r="O9" s="3">
        <f>+L9/M9*N9</f>
        <v>0</v>
      </c>
      <c r="R9" s="33"/>
      <c r="S9" s="33"/>
      <c r="T9" s="33"/>
      <c r="U9" s="38"/>
      <c r="V9" s="33"/>
    </row>
    <row r="10" spans="1:22" ht="15" customHeight="1">
      <c r="A10" s="34" t="s">
        <v>60</v>
      </c>
      <c r="B10" s="117">
        <v>0</v>
      </c>
      <c r="C10" s="35"/>
      <c r="D10" s="35"/>
      <c r="E10" s="16"/>
      <c r="F10" s="16"/>
      <c r="G10" s="16"/>
      <c r="H10" s="36"/>
      <c r="K10" s="33"/>
      <c r="R10" s="33"/>
      <c r="S10" s="40"/>
      <c r="T10" s="38"/>
      <c r="U10" s="38"/>
      <c r="V10" s="39"/>
    </row>
    <row r="11" spans="1:22" ht="15" customHeight="1">
      <c r="A11" s="34" t="s">
        <v>61</v>
      </c>
      <c r="B11" s="41">
        <v>0</v>
      </c>
      <c r="C11" s="35" t="s">
        <v>109</v>
      </c>
      <c r="D11" s="35"/>
      <c r="E11" s="16"/>
      <c r="F11" s="16"/>
      <c r="G11" s="16"/>
      <c r="H11" s="36"/>
      <c r="K11" s="33"/>
      <c r="O11" s="42">
        <f>ROUND(SUM(O7:O9),3)</f>
        <v>0</v>
      </c>
      <c r="R11" s="33"/>
      <c r="S11" s="33"/>
      <c r="T11" s="38"/>
      <c r="U11" s="38"/>
      <c r="V11" s="39"/>
    </row>
    <row r="12" spans="1:22" ht="15" customHeight="1">
      <c r="A12" s="43" t="s">
        <v>62</v>
      </c>
      <c r="B12" s="42">
        <f>ROUND(O11,3)</f>
        <v>0</v>
      </c>
      <c r="C12" s="44" t="s">
        <v>63</v>
      </c>
      <c r="D12" s="45">
        <f>+B11</f>
        <v>0</v>
      </c>
      <c r="E12" s="46" t="s">
        <v>64</v>
      </c>
      <c r="F12" s="118">
        <v>280</v>
      </c>
      <c r="G12" s="47" t="s">
        <v>65</v>
      </c>
      <c r="H12" s="61">
        <f>B12*D12*F12</f>
        <v>0</v>
      </c>
      <c r="K12" s="33"/>
      <c r="R12" s="33"/>
      <c r="S12" s="33"/>
      <c r="T12" s="38"/>
      <c r="U12" s="38"/>
      <c r="V12" s="39"/>
    </row>
    <row r="13" spans="1:22" ht="15" customHeight="1">
      <c r="B13" s="48"/>
      <c r="C13" s="49"/>
      <c r="G13" s="33"/>
      <c r="H13" s="16"/>
      <c r="K13" s="33"/>
      <c r="R13" s="33"/>
      <c r="S13" s="33"/>
      <c r="T13" s="33"/>
      <c r="U13" s="33"/>
      <c r="V13" s="38"/>
    </row>
    <row r="14" spans="1:22" ht="15" customHeight="1">
      <c r="A14" s="26" t="s">
        <v>58</v>
      </c>
      <c r="B14" s="101">
        <f>+B8</f>
        <v>0</v>
      </c>
      <c r="C14" s="28"/>
      <c r="D14" s="50" t="s">
        <v>66</v>
      </c>
      <c r="E14" s="29"/>
      <c r="F14" s="29"/>
      <c r="G14" s="29"/>
      <c r="H14" s="30"/>
      <c r="J14" s="2" t="s">
        <v>97</v>
      </c>
      <c r="K14" s="33">
        <f>K9</f>
        <v>2017</v>
      </c>
      <c r="L14" s="3">
        <f>+L9</f>
        <v>0</v>
      </c>
      <c r="M14" s="32">
        <f>+$M$7</f>
        <v>12</v>
      </c>
      <c r="N14" s="32">
        <f>+$N$7</f>
        <v>12</v>
      </c>
      <c r="O14" s="3">
        <f>+L14/M14*N14</f>
        <v>0</v>
      </c>
    </row>
    <row r="15" spans="1:22" ht="15" customHeight="1">
      <c r="A15" s="34" t="s">
        <v>59</v>
      </c>
      <c r="B15" s="41">
        <f>+B9</f>
        <v>0</v>
      </c>
      <c r="C15" s="35"/>
      <c r="D15" s="35"/>
      <c r="E15" s="16"/>
      <c r="F15" s="16"/>
      <c r="G15" s="16"/>
      <c r="H15" s="36"/>
      <c r="K15" s="33"/>
      <c r="M15" s="32"/>
      <c r="N15" s="32"/>
    </row>
    <row r="16" spans="1:22" ht="15" customHeight="1">
      <c r="A16" s="34" t="s">
        <v>60</v>
      </c>
      <c r="B16" s="41">
        <f>+B10</f>
        <v>0</v>
      </c>
      <c r="C16" s="35"/>
      <c r="D16" s="35"/>
      <c r="E16" s="16"/>
      <c r="F16" s="16"/>
      <c r="G16" s="16"/>
      <c r="H16" s="36"/>
      <c r="J16" s="2" t="s">
        <v>97</v>
      </c>
      <c r="K16" s="33">
        <f>K14+1</f>
        <v>2018</v>
      </c>
      <c r="L16" s="3">
        <f>+L14*N2</f>
        <v>0</v>
      </c>
      <c r="M16" s="32">
        <f>+$M$7</f>
        <v>12</v>
      </c>
      <c r="N16" s="32">
        <f>+M14-N14</f>
        <v>0</v>
      </c>
      <c r="O16" s="3">
        <f>+L16/M16*N16</f>
        <v>0</v>
      </c>
    </row>
    <row r="17" spans="1:15" ht="15" customHeight="1">
      <c r="A17" s="34" t="s">
        <v>61</v>
      </c>
      <c r="B17" s="41">
        <v>0</v>
      </c>
      <c r="C17" s="35"/>
      <c r="D17" s="35"/>
      <c r="E17" s="16"/>
      <c r="F17" s="16"/>
      <c r="G17" s="16"/>
      <c r="H17" s="36"/>
      <c r="K17" s="33"/>
    </row>
    <row r="18" spans="1:15" ht="15" customHeight="1">
      <c r="A18" s="43" t="s">
        <v>62</v>
      </c>
      <c r="B18" s="42">
        <f>+O18</f>
        <v>0</v>
      </c>
      <c r="C18" s="44" t="s">
        <v>63</v>
      </c>
      <c r="D18" s="45">
        <f>+B17</f>
        <v>0</v>
      </c>
      <c r="E18" s="46" t="s">
        <v>64</v>
      </c>
      <c r="F18" s="51">
        <v>180</v>
      </c>
      <c r="G18" s="47" t="s">
        <v>65</v>
      </c>
      <c r="H18" s="52">
        <f>(+B18*D18)*F18</f>
        <v>0</v>
      </c>
      <c r="K18" s="33"/>
      <c r="O18" s="42">
        <f>SUM(O14:O16)</f>
        <v>0</v>
      </c>
    </row>
    <row r="19" spans="1:15" ht="15" customHeight="1">
      <c r="B19" s="48"/>
      <c r="C19" s="49"/>
      <c r="G19" s="33"/>
      <c r="H19" s="16"/>
      <c r="K19" s="33"/>
    </row>
    <row r="20" spans="1:15" ht="15" customHeight="1">
      <c r="A20" s="26" t="s">
        <v>58</v>
      </c>
      <c r="B20" s="101">
        <f>+B8</f>
        <v>0</v>
      </c>
      <c r="C20" s="28"/>
      <c r="D20" s="53" t="s">
        <v>67</v>
      </c>
      <c r="E20" s="29"/>
      <c r="F20" s="29"/>
      <c r="G20" s="29"/>
      <c r="H20" s="30"/>
      <c r="J20" s="2" t="s">
        <v>97</v>
      </c>
      <c r="K20" s="33">
        <f>K16</f>
        <v>2018</v>
      </c>
      <c r="L20" s="3">
        <f>+L16</f>
        <v>0</v>
      </c>
      <c r="M20" s="32">
        <f>+$M$7</f>
        <v>12</v>
      </c>
      <c r="N20" s="32">
        <f>+$N$7</f>
        <v>12</v>
      </c>
      <c r="O20" s="3">
        <f>+L20/M20*N20</f>
        <v>0</v>
      </c>
    </row>
    <row r="21" spans="1:15" ht="15" customHeight="1">
      <c r="A21" s="34" t="s">
        <v>59</v>
      </c>
      <c r="B21" s="41">
        <f>+B9</f>
        <v>0</v>
      </c>
      <c r="C21" s="35"/>
      <c r="D21" s="35"/>
      <c r="E21" s="16"/>
      <c r="F21" s="16"/>
      <c r="G21" s="16"/>
      <c r="H21" s="36"/>
      <c r="K21" s="33"/>
      <c r="M21" s="32"/>
      <c r="N21" s="32"/>
    </row>
    <row r="22" spans="1:15" ht="15" customHeight="1">
      <c r="A22" s="34" t="s">
        <v>60</v>
      </c>
      <c r="B22" s="41">
        <f>+B10</f>
        <v>0</v>
      </c>
      <c r="C22" s="35"/>
      <c r="D22" s="35"/>
      <c r="E22" s="16"/>
      <c r="F22" s="16"/>
      <c r="G22" s="16"/>
      <c r="H22" s="36"/>
      <c r="J22" s="2" t="s">
        <v>97</v>
      </c>
      <c r="K22" s="33">
        <f>K20+1</f>
        <v>2019</v>
      </c>
      <c r="L22" s="3">
        <f>+L20*N2</f>
        <v>0</v>
      </c>
      <c r="M22" s="32">
        <f>+$M$7</f>
        <v>12</v>
      </c>
      <c r="N22" s="32">
        <f>+M20-N20</f>
        <v>0</v>
      </c>
      <c r="O22" s="3">
        <f>+L22/M22*N22</f>
        <v>0</v>
      </c>
    </row>
    <row r="23" spans="1:15" ht="15" customHeight="1">
      <c r="A23" s="34" t="s">
        <v>61</v>
      </c>
      <c r="B23" s="41"/>
      <c r="C23" s="35"/>
      <c r="D23" s="35"/>
      <c r="E23" s="16"/>
      <c r="F23" s="16"/>
      <c r="G23" s="16"/>
      <c r="H23" s="36"/>
      <c r="K23" s="33"/>
    </row>
    <row r="24" spans="1:15" ht="15" customHeight="1">
      <c r="A24" s="43" t="s">
        <v>62</v>
      </c>
      <c r="B24" s="42">
        <f>+O24</f>
        <v>0</v>
      </c>
      <c r="C24" s="44" t="s">
        <v>63</v>
      </c>
      <c r="D24" s="45">
        <f>+B23</f>
        <v>0</v>
      </c>
      <c r="E24" s="46" t="s">
        <v>64</v>
      </c>
      <c r="F24" s="51">
        <f>+F12</f>
        <v>280</v>
      </c>
      <c r="G24" s="47" t="s">
        <v>65</v>
      </c>
      <c r="H24" s="54">
        <f>+B24*D24*F24</f>
        <v>0</v>
      </c>
      <c r="K24" s="33"/>
      <c r="O24" s="42">
        <f>SUM(O20:O22)</f>
        <v>0</v>
      </c>
    </row>
    <row r="25" spans="1:15" ht="15" customHeight="1">
      <c r="B25" s="48"/>
      <c r="C25" s="49"/>
      <c r="G25" s="33"/>
      <c r="H25" s="16"/>
      <c r="K25" s="33"/>
    </row>
    <row r="26" spans="1:15" ht="15" customHeight="1">
      <c r="A26" s="26" t="s">
        <v>58</v>
      </c>
      <c r="B26" s="101">
        <f>+B8</f>
        <v>0</v>
      </c>
      <c r="C26" s="28"/>
      <c r="D26" s="55" t="s">
        <v>68</v>
      </c>
      <c r="E26" s="29"/>
      <c r="F26" s="29"/>
      <c r="G26" s="29"/>
      <c r="H26" s="30"/>
      <c r="J26" s="2" t="s">
        <v>97</v>
      </c>
      <c r="K26" s="33">
        <f>K22</f>
        <v>2019</v>
      </c>
      <c r="L26" s="3">
        <f>+L22</f>
        <v>0</v>
      </c>
      <c r="M26" s="32">
        <f>+$M$7</f>
        <v>12</v>
      </c>
      <c r="N26" s="32">
        <f>+$N$7</f>
        <v>12</v>
      </c>
      <c r="O26" s="3">
        <f>+L26/M26*N26</f>
        <v>0</v>
      </c>
    </row>
    <row r="27" spans="1:15" ht="15" customHeight="1">
      <c r="A27" s="34" t="s">
        <v>59</v>
      </c>
      <c r="B27" s="41">
        <f>+B9</f>
        <v>0</v>
      </c>
      <c r="C27" s="35"/>
      <c r="D27" s="35"/>
      <c r="E27" s="16"/>
      <c r="F27" s="16"/>
      <c r="G27" s="16"/>
      <c r="H27" s="36"/>
      <c r="K27" s="33"/>
      <c r="M27" s="32"/>
      <c r="N27" s="32"/>
    </row>
    <row r="28" spans="1:15" ht="15" customHeight="1">
      <c r="A28" s="34" t="s">
        <v>60</v>
      </c>
      <c r="B28" s="41">
        <f>+B10</f>
        <v>0</v>
      </c>
      <c r="C28" s="35"/>
      <c r="D28" s="35"/>
      <c r="E28" s="16"/>
      <c r="F28" s="16"/>
      <c r="G28" s="16"/>
      <c r="H28" s="36"/>
      <c r="J28" s="2" t="s">
        <v>97</v>
      </c>
      <c r="K28" s="33">
        <f>K26+1</f>
        <v>2020</v>
      </c>
      <c r="L28" s="3">
        <f>+L26*N2</f>
        <v>0</v>
      </c>
      <c r="M28" s="32">
        <f>+$M$7</f>
        <v>12</v>
      </c>
      <c r="N28" s="32">
        <f>+M26-N26</f>
        <v>0</v>
      </c>
      <c r="O28" s="3">
        <f>+L28/M28*N28</f>
        <v>0</v>
      </c>
    </row>
    <row r="29" spans="1:15" ht="15" customHeight="1">
      <c r="A29" s="34" t="s">
        <v>61</v>
      </c>
      <c r="B29" s="41"/>
      <c r="C29" s="35"/>
      <c r="D29" s="35"/>
      <c r="E29" s="16"/>
      <c r="F29" s="16"/>
      <c r="G29" s="16"/>
      <c r="H29" s="36"/>
      <c r="K29" s="33"/>
    </row>
    <row r="30" spans="1:15" ht="15" customHeight="1">
      <c r="A30" s="43" t="s">
        <v>62</v>
      </c>
      <c r="B30" s="42">
        <f>+O30</f>
        <v>0</v>
      </c>
      <c r="C30" s="44" t="s">
        <v>63</v>
      </c>
      <c r="D30" s="45">
        <f>+B29</f>
        <v>0</v>
      </c>
      <c r="E30" s="46" t="s">
        <v>64</v>
      </c>
      <c r="F30" s="51">
        <f>+F12</f>
        <v>280</v>
      </c>
      <c r="G30" s="47" t="s">
        <v>65</v>
      </c>
      <c r="H30" s="56">
        <f>+B30*D30*F30</f>
        <v>0</v>
      </c>
      <c r="K30" s="33"/>
      <c r="O30" s="42">
        <f>SUM(O26:O28)</f>
        <v>0</v>
      </c>
    </row>
    <row r="31" spans="1:15" ht="15" customHeight="1">
      <c r="B31" s="48"/>
      <c r="C31" s="49"/>
      <c r="G31" s="33"/>
      <c r="H31" s="16"/>
      <c r="K31" s="33"/>
    </row>
    <row r="32" spans="1:15" ht="15" customHeight="1">
      <c r="A32" s="26" t="s">
        <v>58</v>
      </c>
      <c r="B32" s="101">
        <f>+B8</f>
        <v>0</v>
      </c>
      <c r="C32" s="28"/>
      <c r="D32" s="57" t="s">
        <v>69</v>
      </c>
      <c r="E32" s="29"/>
      <c r="F32" s="29"/>
      <c r="G32" s="29"/>
      <c r="H32" s="30"/>
      <c r="J32" s="2" t="s">
        <v>97</v>
      </c>
      <c r="K32" s="33">
        <f>K28</f>
        <v>2020</v>
      </c>
      <c r="L32" s="3">
        <f>+L28</f>
        <v>0</v>
      </c>
      <c r="M32" s="32">
        <f>+$M$7</f>
        <v>12</v>
      </c>
      <c r="N32" s="32">
        <f>+$N$7</f>
        <v>12</v>
      </c>
      <c r="O32" s="3">
        <f>+L32/M32*N32</f>
        <v>0</v>
      </c>
    </row>
    <row r="33" spans="1:15" ht="15" customHeight="1">
      <c r="A33" s="34" t="s">
        <v>59</v>
      </c>
      <c r="B33" s="41">
        <f>+B9</f>
        <v>0</v>
      </c>
      <c r="C33" s="35"/>
      <c r="D33" s="35"/>
      <c r="E33" s="16"/>
      <c r="F33" s="16"/>
      <c r="G33" s="16"/>
      <c r="H33" s="36"/>
      <c r="K33" s="33"/>
      <c r="M33" s="32"/>
      <c r="N33" s="32"/>
    </row>
    <row r="34" spans="1:15" ht="15" customHeight="1">
      <c r="A34" s="34" t="s">
        <v>60</v>
      </c>
      <c r="B34" s="41">
        <f>+B10</f>
        <v>0</v>
      </c>
      <c r="C34" s="35"/>
      <c r="D34" s="35"/>
      <c r="E34" s="16"/>
      <c r="F34" s="16"/>
      <c r="G34" s="16"/>
      <c r="H34" s="36"/>
      <c r="J34" s="2" t="s">
        <v>97</v>
      </c>
      <c r="K34" s="33">
        <f>K32+1</f>
        <v>2021</v>
      </c>
      <c r="L34" s="3">
        <f>+L32*N2</f>
        <v>0</v>
      </c>
      <c r="M34" s="32">
        <f>+$M$7</f>
        <v>12</v>
      </c>
      <c r="N34" s="32">
        <f>+M32-N32</f>
        <v>0</v>
      </c>
      <c r="O34" s="3">
        <f>+L34/M34*N34</f>
        <v>0</v>
      </c>
    </row>
    <row r="35" spans="1:15" ht="15" customHeight="1">
      <c r="A35" s="34" t="s">
        <v>61</v>
      </c>
      <c r="B35" s="41"/>
      <c r="C35" s="35"/>
      <c r="D35" s="35"/>
      <c r="E35" s="16"/>
      <c r="F35" s="16"/>
      <c r="G35" s="16"/>
      <c r="H35" s="36"/>
      <c r="K35" s="33"/>
    </row>
    <row r="36" spans="1:15" ht="15" customHeight="1">
      <c r="A36" s="43" t="s">
        <v>62</v>
      </c>
      <c r="B36" s="42">
        <f>+O36</f>
        <v>0</v>
      </c>
      <c r="C36" s="44" t="s">
        <v>63</v>
      </c>
      <c r="D36" s="45">
        <f>+B35</f>
        <v>0</v>
      </c>
      <c r="E36" s="46" t="s">
        <v>64</v>
      </c>
      <c r="F36" s="51">
        <f>+F12</f>
        <v>280</v>
      </c>
      <c r="G36" s="47" t="s">
        <v>65</v>
      </c>
      <c r="H36" s="58">
        <f>+B36*D36*F36</f>
        <v>0</v>
      </c>
      <c r="K36" s="33"/>
      <c r="O36" s="42">
        <f>SUM(O32:O34)</f>
        <v>0</v>
      </c>
    </row>
    <row r="37" spans="1:15" ht="15" customHeight="1">
      <c r="C37" s="35"/>
      <c r="D37" s="49"/>
      <c r="K37" s="33"/>
    </row>
    <row r="38" spans="1:15" ht="15" customHeight="1">
      <c r="A38" s="2" t="s">
        <v>98</v>
      </c>
      <c r="C38" s="35"/>
      <c r="D38" s="49"/>
      <c r="H38" s="16"/>
      <c r="J38" s="2" t="s">
        <v>97</v>
      </c>
      <c r="K38" s="33">
        <f>K34</f>
        <v>2021</v>
      </c>
      <c r="L38" s="3">
        <f>+L34</f>
        <v>0</v>
      </c>
      <c r="M38" s="32">
        <f>+$M$7</f>
        <v>12</v>
      </c>
      <c r="N38" s="32">
        <f>+$N$7</f>
        <v>12</v>
      </c>
      <c r="O38" s="3">
        <f>+L38/M38*N38</f>
        <v>0</v>
      </c>
    </row>
    <row r="39" spans="1:15" ht="15" customHeight="1">
      <c r="D39" s="35"/>
      <c r="H39" s="16"/>
      <c r="K39" s="33"/>
      <c r="M39" s="32"/>
      <c r="N39" s="32"/>
    </row>
    <row r="40" spans="1:15" ht="15" customHeight="1">
      <c r="A40" s="2" t="s">
        <v>99</v>
      </c>
      <c r="C40" s="104"/>
      <c r="D40" s="49"/>
      <c r="H40" s="114">
        <f>+H12+H18+H24+H30+H36+H38</f>
        <v>0</v>
      </c>
      <c r="J40" s="2" t="s">
        <v>97</v>
      </c>
      <c r="K40" s="33">
        <f>K38+1</f>
        <v>2022</v>
      </c>
      <c r="L40" s="3">
        <f>+L38*N2</f>
        <v>0</v>
      </c>
      <c r="M40" s="32">
        <f>+$M$7</f>
        <v>12</v>
      </c>
      <c r="N40" s="32">
        <f>+M38-N38</f>
        <v>0</v>
      </c>
      <c r="O40" s="3">
        <f>+L40/M40*N40</f>
        <v>0</v>
      </c>
    </row>
    <row r="41" spans="1:15" ht="15" customHeight="1"/>
    <row r="42" spans="1:15" ht="15" customHeight="1">
      <c r="A42" s="2" t="s">
        <v>100</v>
      </c>
      <c r="B42" s="105"/>
      <c r="C42" s="109" t="str">
        <f>'Budget Template'!E63</f>
        <v>FY21</v>
      </c>
      <c r="D42" s="110" t="str">
        <f>'Budget Template'!F63</f>
        <v>FY22</v>
      </c>
      <c r="H42" s="113"/>
      <c r="O42" s="42">
        <f>SUM(O38:O40)</f>
        <v>0</v>
      </c>
    </row>
    <row r="43" spans="1:15" ht="20" customHeight="1">
      <c r="A43" s="2" t="s">
        <v>101</v>
      </c>
      <c r="B43" s="106">
        <v>38960</v>
      </c>
      <c r="C43" s="111">
        <f>'Budget Template'!E65</f>
        <v>0</v>
      </c>
      <c r="D43" s="112">
        <f>'Budget Template'!F65</f>
        <v>0</v>
      </c>
      <c r="H43" s="108">
        <f>$H$12/12*'Budget Template'!$G$21*$C$43+$H$12/12*'Budget Template'!G22*$D$43</f>
        <v>0</v>
      </c>
    </row>
    <row r="44" spans="1:15" ht="20" customHeight="1">
      <c r="H44" s="108">
        <f>(+H18+H24+H30+H36)*$D$43</f>
        <v>0</v>
      </c>
    </row>
    <row r="45" spans="1:15" ht="7.5" customHeight="1">
      <c r="H45" s="108"/>
    </row>
    <row r="46" spans="1:15" ht="20" customHeight="1">
      <c r="A46" s="2" t="s">
        <v>102</v>
      </c>
      <c r="D46" s="107"/>
      <c r="H46" s="115">
        <f>+H40+H43+H44</f>
        <v>0</v>
      </c>
    </row>
    <row r="48" spans="1:15" ht="20" customHeight="1">
      <c r="A48" s="2" t="s">
        <v>103</v>
      </c>
    </row>
    <row r="49" spans="1:8" ht="20" customHeight="1">
      <c r="A49" s="2" t="s">
        <v>104</v>
      </c>
    </row>
    <row r="50" spans="1:8" ht="20" customHeight="1">
      <c r="A50" s="119" t="s">
        <v>105</v>
      </c>
      <c r="H50" s="102"/>
    </row>
    <row r="51" spans="1:8" ht="20" customHeight="1">
      <c r="H51" s="103"/>
    </row>
  </sheetData>
  <phoneticPr fontId="6" type="noConversion"/>
  <pageMargins left="1" right="0.25" top="0.5" bottom="0.5" header="0.5" footer="0.25"/>
  <pageSetup scale="71" orientation="landscape" r:id="rId1"/>
  <headerFooter alignWithMargins="0">
    <oddFooter>&amp;L&amp;"Eras Medium ITC,Regular"&amp;Z&amp;F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O27"/>
  <sheetViews>
    <sheetView workbookViewId="0">
      <selection activeCell="R9" sqref="R9"/>
    </sheetView>
  </sheetViews>
  <sheetFormatPr baseColWidth="10" defaultColWidth="8.83203125" defaultRowHeight="13"/>
  <cols>
    <col min="2" max="2" width="22.5" customWidth="1"/>
  </cols>
  <sheetData>
    <row r="3" spans="2:15" ht="15">
      <c r="B3" s="264" t="s">
        <v>132</v>
      </c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</row>
    <row r="4" spans="2:15" ht="15">
      <c r="B4" s="266" t="s">
        <v>133</v>
      </c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</row>
    <row r="5" spans="2:15" ht="15">
      <c r="B5" s="266" t="s">
        <v>134</v>
      </c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</row>
    <row r="6" spans="2:15" ht="15">
      <c r="B6" s="266" t="s">
        <v>135</v>
      </c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</row>
    <row r="7" spans="2:15" ht="15">
      <c r="B7" s="266" t="s">
        <v>136</v>
      </c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</row>
    <row r="8" spans="2:15" ht="15">
      <c r="B8" s="266" t="s">
        <v>137</v>
      </c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</row>
    <row r="9" spans="2:15" ht="15">
      <c r="B9" s="266" t="s">
        <v>138</v>
      </c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</row>
    <row r="10" spans="2:15" ht="15">
      <c r="B10" s="266" t="s">
        <v>139</v>
      </c>
      <c r="C10" s="265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</row>
    <row r="11" spans="2:15" ht="15">
      <c r="B11" s="266" t="s">
        <v>140</v>
      </c>
      <c r="C11" s="265"/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</row>
    <row r="12" spans="2:15" ht="15">
      <c r="B12" s="266" t="s">
        <v>141</v>
      </c>
      <c r="C12" s="265"/>
      <c r="D12" s="265"/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</row>
    <row r="13" spans="2:15" ht="15">
      <c r="B13" s="266"/>
      <c r="C13" s="265"/>
      <c r="D13" s="265"/>
      <c r="E13" s="265"/>
      <c r="F13" s="265"/>
      <c r="G13" s="265"/>
      <c r="H13" s="265"/>
      <c r="I13" s="265"/>
      <c r="J13" s="265"/>
      <c r="K13" s="265"/>
      <c r="L13" s="265"/>
      <c r="M13" s="265"/>
      <c r="N13" s="265"/>
      <c r="O13" s="265"/>
    </row>
    <row r="14" spans="2:15" ht="15">
      <c r="B14" s="267" t="s">
        <v>142</v>
      </c>
      <c r="C14" s="264"/>
      <c r="D14" s="265"/>
      <c r="E14" s="265"/>
      <c r="F14" s="265"/>
      <c r="G14" s="265"/>
      <c r="H14" s="265"/>
      <c r="I14" s="265"/>
      <c r="J14" s="265"/>
      <c r="K14" s="265"/>
      <c r="L14" s="265"/>
      <c r="M14" s="265"/>
      <c r="N14" s="265"/>
      <c r="O14" s="265"/>
    </row>
    <row r="15" spans="2:15" ht="15">
      <c r="B15" s="266"/>
      <c r="C15" s="265"/>
      <c r="D15" s="265"/>
      <c r="E15" s="265"/>
      <c r="F15" s="265"/>
      <c r="G15" s="265"/>
      <c r="H15" s="265"/>
      <c r="I15" s="265"/>
      <c r="J15" s="265"/>
      <c r="K15" s="265"/>
      <c r="L15" s="265"/>
      <c r="M15" s="265"/>
      <c r="N15" s="265"/>
      <c r="O15" s="265"/>
    </row>
    <row r="16" spans="2:15" ht="15">
      <c r="B16" s="266" t="s">
        <v>143</v>
      </c>
      <c r="C16" s="265"/>
      <c r="D16" s="265"/>
      <c r="E16" s="265"/>
      <c r="F16" s="265"/>
      <c r="G16" s="265"/>
      <c r="H16" s="265"/>
      <c r="I16" s="265"/>
      <c r="J16" s="265"/>
      <c r="K16" s="265"/>
      <c r="L16" s="265"/>
      <c r="M16" s="265"/>
      <c r="N16" s="265"/>
      <c r="O16" s="265"/>
    </row>
    <row r="17" spans="2:15" ht="15">
      <c r="B17" s="266" t="s">
        <v>144</v>
      </c>
      <c r="C17" s="265"/>
      <c r="D17" s="265"/>
      <c r="E17" s="265"/>
      <c r="F17" s="265"/>
      <c r="G17" s="265"/>
      <c r="H17" s="265"/>
      <c r="I17" s="265"/>
      <c r="J17" s="265"/>
      <c r="K17" s="265"/>
      <c r="L17" s="265"/>
      <c r="M17" s="265"/>
      <c r="N17" s="265"/>
      <c r="O17" s="265"/>
    </row>
    <row r="18" spans="2:15" ht="15">
      <c r="B18" s="266" t="s">
        <v>145</v>
      </c>
      <c r="C18" s="265"/>
      <c r="D18" s="265"/>
      <c r="E18" s="265"/>
      <c r="F18" s="265"/>
      <c r="G18" s="265"/>
      <c r="H18" s="265"/>
      <c r="I18" s="265"/>
      <c r="J18" s="265"/>
      <c r="K18" s="265"/>
      <c r="L18" s="265"/>
      <c r="M18" s="265"/>
      <c r="N18" s="265"/>
      <c r="O18" s="265"/>
    </row>
    <row r="19" spans="2:15" ht="15">
      <c r="B19" s="266" t="s">
        <v>146</v>
      </c>
      <c r="C19" s="265"/>
      <c r="D19" s="265"/>
      <c r="E19" s="265"/>
      <c r="F19" s="265"/>
      <c r="G19" s="265"/>
      <c r="H19" s="265"/>
      <c r="I19" s="265"/>
      <c r="J19" s="265"/>
      <c r="K19" s="265"/>
      <c r="L19" s="265"/>
      <c r="M19" s="265"/>
      <c r="N19" s="265"/>
      <c r="O19" s="265"/>
    </row>
    <row r="20" spans="2:15" ht="15">
      <c r="B20" s="266" t="s">
        <v>147</v>
      </c>
      <c r="C20" s="265"/>
      <c r="D20" s="265"/>
      <c r="E20" s="265"/>
      <c r="F20" s="265"/>
      <c r="G20" s="265"/>
      <c r="H20" s="265"/>
      <c r="I20" s="265"/>
      <c r="J20" s="265"/>
      <c r="K20" s="265"/>
      <c r="L20" s="265"/>
      <c r="M20" s="265"/>
      <c r="N20" s="265"/>
      <c r="O20" s="265"/>
    </row>
    <row r="21" spans="2:15" ht="15">
      <c r="B21" s="266" t="s">
        <v>148</v>
      </c>
      <c r="C21" s="265"/>
      <c r="D21" s="265"/>
      <c r="E21" s="265"/>
      <c r="F21" s="265"/>
      <c r="G21" s="265"/>
      <c r="H21" s="265"/>
      <c r="I21" s="265"/>
      <c r="J21" s="265"/>
      <c r="K21" s="265"/>
      <c r="L21" s="265"/>
      <c r="M21" s="265"/>
      <c r="N21" s="265"/>
      <c r="O21" s="265"/>
    </row>
    <row r="22" spans="2:15" ht="15">
      <c r="B22" s="266" t="s">
        <v>149</v>
      </c>
      <c r="C22" s="265"/>
      <c r="D22" s="265"/>
      <c r="E22" s="265"/>
      <c r="F22" s="265"/>
      <c r="G22" s="265"/>
      <c r="H22" s="265"/>
      <c r="I22" s="265"/>
      <c r="J22" s="265"/>
      <c r="K22" s="265"/>
      <c r="L22" s="265"/>
      <c r="M22" s="265"/>
      <c r="N22" s="265"/>
      <c r="O22" s="265"/>
    </row>
    <row r="23" spans="2:15" ht="15">
      <c r="B23" s="266" t="s">
        <v>150</v>
      </c>
      <c r="C23" s="265"/>
      <c r="D23" s="265"/>
      <c r="E23" s="265"/>
      <c r="F23" s="265"/>
      <c r="G23" s="265"/>
      <c r="H23" s="265"/>
      <c r="I23" s="265"/>
      <c r="J23" s="265"/>
      <c r="K23" s="265"/>
      <c r="L23" s="265"/>
      <c r="M23" s="265"/>
      <c r="N23" s="265"/>
      <c r="O23" s="265"/>
    </row>
    <row r="24" spans="2:15" ht="15"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5"/>
      <c r="M24" s="265"/>
      <c r="N24" s="265"/>
      <c r="O24" s="265"/>
    </row>
    <row r="25" spans="2:15" ht="15">
      <c r="B25" s="265"/>
      <c r="C25" s="265"/>
      <c r="D25" s="265"/>
      <c r="E25" s="265"/>
      <c r="F25" s="265"/>
      <c r="G25" s="265"/>
      <c r="H25" s="265"/>
      <c r="I25" s="265"/>
      <c r="J25" s="265"/>
      <c r="K25" s="265"/>
      <c r="L25" s="265"/>
      <c r="M25" s="265"/>
      <c r="N25" s="265"/>
      <c r="O25" s="265"/>
    </row>
    <row r="26" spans="2:15" ht="15">
      <c r="B26" s="265"/>
      <c r="C26" s="265"/>
      <c r="D26" s="265"/>
      <c r="E26" s="265"/>
      <c r="F26" s="265"/>
      <c r="G26" s="265"/>
      <c r="H26" s="265"/>
      <c r="I26" s="265"/>
      <c r="J26" s="265"/>
      <c r="K26" s="265"/>
      <c r="L26" s="265"/>
      <c r="M26" s="265"/>
      <c r="N26" s="265"/>
      <c r="O26" s="265"/>
    </row>
    <row r="27" spans="2:15" ht="15">
      <c r="B27" s="265"/>
      <c r="C27" s="265"/>
      <c r="D27" s="265"/>
      <c r="E27" s="265"/>
      <c r="F27" s="265"/>
      <c r="G27" s="265"/>
      <c r="H27" s="265"/>
      <c r="I27" s="265"/>
      <c r="J27" s="265"/>
      <c r="K27" s="265"/>
      <c r="L27" s="265"/>
      <c r="M27" s="265"/>
      <c r="N27" s="265"/>
      <c r="O27" s="265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36"/>
  <sheetViews>
    <sheetView workbookViewId="0">
      <selection activeCell="A18" sqref="A18:B18"/>
    </sheetView>
  </sheetViews>
  <sheetFormatPr baseColWidth="10" defaultColWidth="9.33203125" defaultRowHeight="13"/>
  <cols>
    <col min="1" max="1" width="29.1640625" style="2" customWidth="1"/>
    <col min="2" max="2" width="10.6640625" style="2" bestFit="1" customWidth="1"/>
    <col min="3" max="3" width="11.6640625" style="2" bestFit="1" customWidth="1"/>
    <col min="4" max="5" width="9.33203125" style="2"/>
    <col min="6" max="6" width="17.1640625" style="2" customWidth="1"/>
    <col min="7" max="7" width="0.6640625" style="2" customWidth="1"/>
    <col min="8" max="8" width="17.33203125" style="2" customWidth="1"/>
    <col min="9" max="9" width="0.6640625" style="2" customWidth="1"/>
    <col min="10" max="10" width="17.33203125" style="2" customWidth="1"/>
    <col min="11" max="11" width="0.6640625" style="2" customWidth="1"/>
    <col min="12" max="12" width="17.33203125" style="2" customWidth="1"/>
    <col min="13" max="13" width="0.6640625" style="2" customWidth="1"/>
    <col min="14" max="14" width="17" style="2" customWidth="1"/>
    <col min="15" max="15" width="0.6640625" style="2" customWidth="1"/>
    <col min="16" max="16" width="17.1640625" style="2" customWidth="1"/>
    <col min="17" max="16384" width="9.33203125" style="2"/>
  </cols>
  <sheetData>
    <row r="1" spans="1:16">
      <c r="A1" s="71">
        <f>'Budget Template'!D12</f>
        <v>0</v>
      </c>
    </row>
    <row r="2" spans="1:16">
      <c r="A2" s="82">
        <f>'Budget Template'!D19</f>
        <v>0</v>
      </c>
    </row>
    <row r="3" spans="1:16">
      <c r="A3" s="82">
        <f>'Budget Template'!D18</f>
        <v>0</v>
      </c>
    </row>
    <row r="5" spans="1:16">
      <c r="A5" s="2" t="s">
        <v>70</v>
      </c>
      <c r="B5" s="81">
        <f>'Budget Template'!D16</f>
        <v>0</v>
      </c>
      <c r="C5" s="81">
        <f>'Budget Template'!E16</f>
        <v>0</v>
      </c>
    </row>
    <row r="8" spans="1:16">
      <c r="A8" s="63"/>
      <c r="B8" s="64"/>
      <c r="C8" s="64"/>
      <c r="D8" s="64"/>
      <c r="E8" s="64"/>
      <c r="F8" s="73" t="s">
        <v>4</v>
      </c>
      <c r="G8" s="74"/>
      <c r="H8" s="73" t="s">
        <v>5</v>
      </c>
      <c r="I8" s="74"/>
      <c r="J8" s="73" t="s">
        <v>6</v>
      </c>
      <c r="K8" s="74"/>
      <c r="L8" s="73" t="s">
        <v>7</v>
      </c>
      <c r="M8" s="74"/>
      <c r="N8" s="73" t="s">
        <v>8</v>
      </c>
      <c r="O8" s="75"/>
      <c r="P8" s="73" t="s">
        <v>9</v>
      </c>
    </row>
    <row r="9" spans="1:16">
      <c r="A9" s="72" t="s">
        <v>71</v>
      </c>
      <c r="B9" s="16"/>
      <c r="C9" s="16"/>
      <c r="D9" s="16"/>
      <c r="E9" s="16"/>
      <c r="F9" s="65"/>
      <c r="G9" s="16"/>
      <c r="H9" s="65"/>
      <c r="I9" s="16"/>
      <c r="J9" s="65"/>
      <c r="K9" s="16"/>
      <c r="L9" s="65"/>
      <c r="M9" s="16"/>
      <c r="N9" s="65"/>
      <c r="O9" s="16"/>
      <c r="P9" s="65"/>
    </row>
    <row r="10" spans="1:16">
      <c r="A10" s="34" t="e">
        <f>'Budget Template'!#REF!</f>
        <v>#REF!</v>
      </c>
      <c r="B10" s="301" t="s">
        <v>80</v>
      </c>
      <c r="C10" s="301"/>
      <c r="D10" s="301"/>
      <c r="E10" s="66" t="e">
        <f>'Budget Template'!#REF!</f>
        <v>#REF!</v>
      </c>
      <c r="F10" s="67" t="e">
        <f>'Budget Template'!#REF!</f>
        <v>#REF!</v>
      </c>
      <c r="G10" s="16"/>
      <c r="H10" s="67" t="e">
        <f>'Budget Template'!#REF!</f>
        <v>#REF!</v>
      </c>
      <c r="I10" s="16"/>
      <c r="J10" s="67" t="e">
        <f>'Budget Template'!#REF!</f>
        <v>#REF!</v>
      </c>
      <c r="K10" s="16"/>
      <c r="L10" s="67" t="e">
        <f>'Budget Template'!#REF!</f>
        <v>#REF!</v>
      </c>
      <c r="M10" s="16"/>
      <c r="N10" s="67" t="e">
        <f>'Budget Template'!#REF!</f>
        <v>#REF!</v>
      </c>
      <c r="O10" s="16"/>
      <c r="P10" s="65"/>
    </row>
    <row r="11" spans="1:16">
      <c r="A11" s="34" t="e">
        <f>'Budget Template'!#REF!</f>
        <v>#REF!</v>
      </c>
      <c r="B11" s="301" t="e">
        <f>'Budget Template'!#REF!</f>
        <v>#REF!</v>
      </c>
      <c r="C11" s="301"/>
      <c r="D11" s="301"/>
      <c r="E11" s="66" t="e">
        <f>'Budget Template'!#REF!</f>
        <v>#REF!</v>
      </c>
      <c r="F11" s="67" t="e">
        <f>'Budget Template'!#REF!</f>
        <v>#REF!</v>
      </c>
      <c r="G11" s="16"/>
      <c r="H11" s="67" t="e">
        <f>'Budget Template'!#REF!</f>
        <v>#REF!</v>
      </c>
      <c r="I11" s="16"/>
      <c r="J11" s="67" t="e">
        <f>'Budget Template'!#REF!</f>
        <v>#REF!</v>
      </c>
      <c r="K11" s="16"/>
      <c r="L11" s="67" t="e">
        <f>'Budget Template'!#REF!</f>
        <v>#REF!</v>
      </c>
      <c r="M11" s="16"/>
      <c r="N11" s="67" t="e">
        <f>'Budget Template'!#REF!</f>
        <v>#REF!</v>
      </c>
      <c r="O11" s="16"/>
      <c r="P11" s="65"/>
    </row>
    <row r="12" spans="1:16">
      <c r="A12" s="34" t="e">
        <f>'Budget Template'!#REF!</f>
        <v>#REF!</v>
      </c>
      <c r="B12" s="301" t="e">
        <f>'Budget Template'!#REF!</f>
        <v>#REF!</v>
      </c>
      <c r="C12" s="301"/>
      <c r="D12" s="301"/>
      <c r="E12" s="66" t="e">
        <f>'Budget Template'!#REF!</f>
        <v>#REF!</v>
      </c>
      <c r="F12" s="67" t="e">
        <f>'Budget Template'!#REF!</f>
        <v>#REF!</v>
      </c>
      <c r="G12" s="16"/>
      <c r="H12" s="67" t="e">
        <f>'Budget Template'!#REF!</f>
        <v>#REF!</v>
      </c>
      <c r="I12" s="16"/>
      <c r="J12" s="67" t="e">
        <f>'Budget Template'!#REF!</f>
        <v>#REF!</v>
      </c>
      <c r="K12" s="16"/>
      <c r="L12" s="67" t="e">
        <f>'Budget Template'!#REF!</f>
        <v>#REF!</v>
      </c>
      <c r="M12" s="16"/>
      <c r="N12" s="67" t="e">
        <f>'Budget Template'!#REF!</f>
        <v>#REF!</v>
      </c>
      <c r="O12" s="16"/>
      <c r="P12" s="65"/>
    </row>
    <row r="13" spans="1:16">
      <c r="A13" s="34" t="e">
        <f>'Budget Template'!#REF!</f>
        <v>#REF!</v>
      </c>
      <c r="B13" s="301" t="e">
        <f>'Budget Template'!#REF!</f>
        <v>#REF!</v>
      </c>
      <c r="C13" s="301"/>
      <c r="D13" s="301"/>
      <c r="E13" s="66" t="e">
        <f>'Budget Template'!#REF!</f>
        <v>#REF!</v>
      </c>
      <c r="F13" s="67" t="e">
        <f>'Budget Template'!#REF!</f>
        <v>#REF!</v>
      </c>
      <c r="G13" s="16"/>
      <c r="H13" s="67" t="e">
        <f>'Budget Template'!#REF!</f>
        <v>#REF!</v>
      </c>
      <c r="I13" s="16"/>
      <c r="J13" s="67" t="e">
        <f>'Budget Template'!#REF!</f>
        <v>#REF!</v>
      </c>
      <c r="K13" s="16"/>
      <c r="L13" s="67" t="e">
        <f>'Budget Template'!#REF!</f>
        <v>#REF!</v>
      </c>
      <c r="M13" s="16"/>
      <c r="N13" s="67" t="e">
        <f>'Budget Template'!#REF!</f>
        <v>#REF!</v>
      </c>
      <c r="O13" s="16"/>
      <c r="P13" s="65"/>
    </row>
    <row r="14" spans="1:16">
      <c r="A14" s="34" t="e">
        <f>'Budget Template'!#REF!</f>
        <v>#REF!</v>
      </c>
      <c r="B14" s="301" t="e">
        <f>'Budget Template'!#REF!</f>
        <v>#REF!</v>
      </c>
      <c r="C14" s="301"/>
      <c r="D14" s="301"/>
      <c r="E14" s="66" t="e">
        <f>'Budget Template'!#REF!</f>
        <v>#REF!</v>
      </c>
      <c r="F14" s="67" t="e">
        <f>'Budget Template'!#REF!</f>
        <v>#REF!</v>
      </c>
      <c r="G14" s="16"/>
      <c r="H14" s="67" t="e">
        <f>'Budget Template'!#REF!</f>
        <v>#REF!</v>
      </c>
      <c r="I14" s="16"/>
      <c r="J14" s="67" t="e">
        <f>'Budget Template'!#REF!</f>
        <v>#REF!</v>
      </c>
      <c r="K14" s="16"/>
      <c r="L14" s="67" t="e">
        <f>'Budget Template'!#REF!</f>
        <v>#REF!</v>
      </c>
      <c r="M14" s="16"/>
      <c r="N14" s="67" t="e">
        <f>'Budget Template'!#REF!</f>
        <v>#REF!</v>
      </c>
      <c r="O14" s="16"/>
      <c r="P14" s="65"/>
    </row>
    <row r="15" spans="1:16">
      <c r="A15" s="34" t="e">
        <f>'Budget Template'!#REF!</f>
        <v>#REF!</v>
      </c>
      <c r="B15" s="301"/>
      <c r="C15" s="301"/>
      <c r="D15" s="301"/>
      <c r="E15" s="66"/>
      <c r="F15" s="67" t="e">
        <f>'Budget Template'!#REF!</f>
        <v>#REF!</v>
      </c>
      <c r="G15" s="16"/>
      <c r="H15" s="67" t="e">
        <f>'Budget Template'!#REF!</f>
        <v>#REF!</v>
      </c>
      <c r="I15" s="16"/>
      <c r="J15" s="67" t="e">
        <f>'Budget Template'!#REF!</f>
        <v>#REF!</v>
      </c>
      <c r="K15" s="16"/>
      <c r="L15" s="67" t="e">
        <f>'Budget Template'!#REF!</f>
        <v>#REF!</v>
      </c>
      <c r="M15" s="16"/>
      <c r="N15" s="67" t="e">
        <f>'Budget Template'!#REF!</f>
        <v>#REF!</v>
      </c>
      <c r="O15" s="16"/>
      <c r="P15" s="65"/>
    </row>
    <row r="16" spans="1:16">
      <c r="A16" s="34" t="str">
        <f>'Budget Template'!C27</f>
        <v>Postdocs</v>
      </c>
      <c r="B16" s="301"/>
      <c r="C16" s="301"/>
      <c r="D16" s="301"/>
      <c r="E16" s="66"/>
      <c r="F16" s="67">
        <f>'Budget Template'!K31</f>
        <v>0</v>
      </c>
      <c r="G16" s="16"/>
      <c r="H16" s="67" t="e">
        <f>'Budget Template'!#REF!</f>
        <v>#REF!</v>
      </c>
      <c r="I16" s="16"/>
      <c r="J16" s="67" t="e">
        <f>'Budget Template'!#REF!</f>
        <v>#REF!</v>
      </c>
      <c r="K16" s="16"/>
      <c r="L16" s="67" t="e">
        <f>'Budget Template'!#REF!</f>
        <v>#REF!</v>
      </c>
      <c r="M16" s="16"/>
      <c r="N16" s="67" t="e">
        <f>'Budget Template'!#REF!</f>
        <v>#REF!</v>
      </c>
      <c r="O16" s="16"/>
      <c r="P16" s="65"/>
    </row>
    <row r="17" spans="1:16" s="16" customFormat="1">
      <c r="A17" s="34" t="str">
        <f>'Budget Template'!C33</f>
        <v>Graduate Students</v>
      </c>
      <c r="B17" s="301"/>
      <c r="C17" s="301"/>
      <c r="D17" s="301"/>
      <c r="E17" s="66"/>
      <c r="F17" s="67">
        <f>'Budget Template'!K36</f>
        <v>0</v>
      </c>
      <c r="H17" s="67" t="e">
        <f>'Budget Template'!#REF!</f>
        <v>#REF!</v>
      </c>
      <c r="J17" s="67" t="e">
        <f>'Budget Template'!#REF!</f>
        <v>#REF!</v>
      </c>
      <c r="L17" s="67" t="e">
        <f>'Budget Template'!#REF!</f>
        <v>#REF!</v>
      </c>
      <c r="N17" s="67" t="e">
        <f>'Budget Template'!#REF!</f>
        <v>#REF!</v>
      </c>
      <c r="P17" s="65"/>
    </row>
    <row r="18" spans="1:16">
      <c r="A18" s="62" t="s">
        <v>28</v>
      </c>
      <c r="B18" s="46"/>
      <c r="C18" s="46"/>
      <c r="D18" s="46"/>
      <c r="E18" s="46"/>
      <c r="F18" s="68" t="e">
        <f>SUM(F10:F17)</f>
        <v>#REF!</v>
      </c>
      <c r="G18" s="46"/>
      <c r="H18" s="68" t="e">
        <f>SUM(H10:H17)</f>
        <v>#REF!</v>
      </c>
      <c r="I18" s="46"/>
      <c r="J18" s="68" t="e">
        <f>SUM(J10:J17)</f>
        <v>#REF!</v>
      </c>
      <c r="K18" s="46"/>
      <c r="L18" s="68" t="e">
        <f>SUM(L10:L17)</f>
        <v>#REF!</v>
      </c>
      <c r="M18" s="46"/>
      <c r="N18" s="68" t="e">
        <f>SUM(N10:N17)</f>
        <v>#REF!</v>
      </c>
      <c r="O18" s="46"/>
      <c r="P18" s="68" t="e">
        <f>SUM(F18:N18)</f>
        <v>#REF!</v>
      </c>
    </row>
    <row r="19" spans="1:16">
      <c r="A19" s="72" t="s">
        <v>72</v>
      </c>
      <c r="B19" s="16"/>
      <c r="C19" s="16"/>
      <c r="D19" s="16"/>
      <c r="E19" s="16"/>
      <c r="F19" s="67"/>
      <c r="G19" s="16"/>
      <c r="H19" s="65"/>
      <c r="I19" s="16"/>
      <c r="J19" s="65"/>
      <c r="K19" s="16"/>
      <c r="L19" s="65"/>
      <c r="M19" s="16"/>
      <c r="N19" s="65"/>
      <c r="O19" s="16"/>
      <c r="P19" s="65"/>
    </row>
    <row r="20" spans="1:16">
      <c r="A20" s="34"/>
      <c r="B20" s="16"/>
      <c r="C20" s="16"/>
      <c r="D20" s="16"/>
      <c r="E20" s="16"/>
      <c r="F20" s="67"/>
      <c r="G20" s="16"/>
      <c r="H20" s="65"/>
      <c r="I20" s="16"/>
      <c r="J20" s="65"/>
      <c r="K20" s="16"/>
      <c r="L20" s="65"/>
      <c r="M20" s="16"/>
      <c r="N20" s="65"/>
      <c r="O20" s="16"/>
      <c r="P20" s="65"/>
    </row>
    <row r="21" spans="1:16">
      <c r="A21" s="34"/>
      <c r="B21" s="16"/>
      <c r="C21" s="16"/>
      <c r="D21" s="16"/>
      <c r="E21" s="16"/>
      <c r="F21" s="67"/>
      <c r="G21" s="16"/>
      <c r="H21" s="65"/>
      <c r="I21" s="16"/>
      <c r="J21" s="65"/>
      <c r="K21" s="16"/>
      <c r="L21" s="65"/>
      <c r="M21" s="16"/>
      <c r="N21" s="65"/>
      <c r="O21" s="16"/>
      <c r="P21" s="65"/>
    </row>
    <row r="22" spans="1:16">
      <c r="A22" s="34"/>
      <c r="B22" s="16"/>
      <c r="C22" s="16"/>
      <c r="D22" s="16"/>
      <c r="E22" s="16"/>
      <c r="F22" s="67"/>
      <c r="G22" s="16"/>
      <c r="H22" s="65"/>
      <c r="I22" s="16"/>
      <c r="J22" s="65"/>
      <c r="K22" s="16"/>
      <c r="L22" s="65"/>
      <c r="M22" s="16"/>
      <c r="N22" s="65"/>
      <c r="O22" s="16"/>
      <c r="P22" s="65"/>
    </row>
    <row r="23" spans="1:16">
      <c r="A23" s="62" t="s">
        <v>28</v>
      </c>
      <c r="B23" s="46"/>
      <c r="C23" s="46"/>
      <c r="D23" s="46"/>
      <c r="E23" s="46"/>
      <c r="F23" s="68">
        <f>'Budget Template'!K44</f>
        <v>0</v>
      </c>
      <c r="G23" s="46"/>
      <c r="H23" s="68" t="e">
        <f>'Budget Template'!#REF!</f>
        <v>#REF!</v>
      </c>
      <c r="I23" s="70"/>
      <c r="J23" s="68" t="e">
        <f>'Budget Template'!#REF!</f>
        <v>#REF!</v>
      </c>
      <c r="K23" s="70"/>
      <c r="L23" s="68" t="e">
        <f>'Budget Template'!#REF!</f>
        <v>#REF!</v>
      </c>
      <c r="M23" s="70"/>
      <c r="N23" s="68" t="e">
        <f>'Budget Template'!#REF!</f>
        <v>#REF!</v>
      </c>
      <c r="O23" s="46"/>
      <c r="P23" s="68" t="e">
        <f>SUM(F23:N23)</f>
        <v>#REF!</v>
      </c>
    </row>
    <row r="24" spans="1:16">
      <c r="A24" s="72" t="s">
        <v>73</v>
      </c>
      <c r="B24" s="16"/>
      <c r="C24" s="16"/>
      <c r="D24" s="16"/>
      <c r="E24" s="16"/>
      <c r="F24" s="67"/>
      <c r="G24" s="16"/>
      <c r="H24" s="65"/>
      <c r="I24" s="16"/>
      <c r="J24" s="65"/>
      <c r="K24" s="16"/>
      <c r="L24" s="65"/>
      <c r="M24" s="16"/>
      <c r="N24" s="65"/>
      <c r="O24" s="16"/>
      <c r="P24" s="65"/>
    </row>
    <row r="25" spans="1:16">
      <c r="A25" s="43"/>
      <c r="B25" s="46"/>
      <c r="C25" s="46"/>
      <c r="D25" s="46"/>
      <c r="E25" s="46"/>
      <c r="F25" s="68">
        <f>'Budget Template'!K38</f>
        <v>0</v>
      </c>
      <c r="G25" s="46"/>
      <c r="H25" s="69"/>
      <c r="I25" s="46"/>
      <c r="J25" s="69"/>
      <c r="K25" s="46"/>
      <c r="L25" s="69"/>
      <c r="M25" s="46"/>
      <c r="N25" s="69"/>
      <c r="O25" s="46"/>
      <c r="P25" s="68">
        <f>SUM(F25:N25)</f>
        <v>0</v>
      </c>
    </row>
    <row r="26" spans="1:16">
      <c r="A26" s="72" t="s">
        <v>74</v>
      </c>
      <c r="B26" s="16"/>
      <c r="C26" s="16"/>
      <c r="D26" s="16"/>
      <c r="E26" s="16"/>
      <c r="F26" s="67"/>
      <c r="G26" s="16"/>
      <c r="H26" s="65"/>
      <c r="I26" s="16"/>
      <c r="J26" s="65"/>
      <c r="K26" s="16"/>
      <c r="L26" s="65"/>
      <c r="M26" s="16"/>
      <c r="N26" s="65"/>
      <c r="O26" s="16"/>
      <c r="P26" s="65"/>
    </row>
    <row r="27" spans="1:16">
      <c r="A27" s="43"/>
      <c r="B27" s="46"/>
      <c r="C27" s="46"/>
      <c r="D27" s="46"/>
      <c r="E27" s="46"/>
      <c r="F27" s="68">
        <f>'Budget Template'!K40+'Budget Template'!K42</f>
        <v>0</v>
      </c>
      <c r="G27" s="46"/>
      <c r="H27" s="68" t="e">
        <f>'Budget Template'!#REF!+'Budget Template'!#REF!</f>
        <v>#REF!</v>
      </c>
      <c r="I27" s="70"/>
      <c r="J27" s="68" t="e">
        <f>'Budget Template'!#REF!+'Budget Template'!#REF!</f>
        <v>#REF!</v>
      </c>
      <c r="K27" s="70"/>
      <c r="L27" s="68" t="e">
        <f>'Budget Template'!#REF!+'Budget Template'!#REF!</f>
        <v>#REF!</v>
      </c>
      <c r="M27" s="70"/>
      <c r="N27" s="68" t="e">
        <f>'Budget Template'!#REF!+'Budget Template'!#REF!</f>
        <v>#REF!</v>
      </c>
      <c r="O27" s="46"/>
      <c r="P27" s="68" t="e">
        <f>SUM(F27:N27)</f>
        <v>#REF!</v>
      </c>
    </row>
    <row r="28" spans="1:16">
      <c r="A28" s="72" t="s">
        <v>75</v>
      </c>
      <c r="B28" s="16"/>
      <c r="C28" s="16"/>
      <c r="D28" s="16"/>
      <c r="E28" s="16"/>
      <c r="F28" s="67"/>
      <c r="G28" s="16"/>
      <c r="H28" s="65"/>
      <c r="I28" s="16"/>
      <c r="J28" s="65"/>
      <c r="K28" s="16"/>
      <c r="L28" s="65"/>
      <c r="M28" s="16"/>
      <c r="N28" s="65"/>
      <c r="O28" s="16"/>
      <c r="P28" s="65"/>
    </row>
    <row r="29" spans="1:16">
      <c r="A29" s="72"/>
      <c r="B29" s="16"/>
      <c r="C29" s="16"/>
      <c r="D29" s="16"/>
      <c r="E29" s="16"/>
      <c r="F29" s="67"/>
      <c r="G29" s="16"/>
      <c r="H29" s="65"/>
      <c r="I29" s="16"/>
      <c r="J29" s="65"/>
      <c r="K29" s="16"/>
      <c r="L29" s="65"/>
      <c r="M29" s="16"/>
      <c r="N29" s="65"/>
      <c r="O29" s="16"/>
      <c r="P29" s="65"/>
    </row>
    <row r="30" spans="1:16">
      <c r="A30" s="72"/>
      <c r="B30" s="16"/>
      <c r="C30" s="16"/>
      <c r="D30" s="16"/>
      <c r="E30" s="16"/>
      <c r="F30" s="67"/>
      <c r="G30" s="16"/>
      <c r="H30" s="65"/>
      <c r="I30" s="16"/>
      <c r="J30" s="65"/>
      <c r="K30" s="16"/>
      <c r="L30" s="65"/>
      <c r="M30" s="16"/>
      <c r="N30" s="65"/>
      <c r="O30" s="16"/>
      <c r="P30" s="65"/>
    </row>
    <row r="31" spans="1:16">
      <c r="A31" s="72"/>
      <c r="B31" s="16"/>
      <c r="C31" s="16"/>
      <c r="D31" s="16"/>
      <c r="E31" s="16"/>
      <c r="F31" s="67"/>
      <c r="G31" s="16"/>
      <c r="H31" s="65"/>
      <c r="I31" s="16"/>
      <c r="J31" s="65"/>
      <c r="K31" s="16"/>
      <c r="L31" s="65"/>
      <c r="M31" s="16"/>
      <c r="N31" s="65"/>
      <c r="O31" s="16"/>
      <c r="P31" s="65"/>
    </row>
    <row r="32" spans="1:16">
      <c r="A32" s="62" t="s">
        <v>28</v>
      </c>
      <c r="B32" s="46"/>
      <c r="C32" s="46"/>
      <c r="D32" s="46"/>
      <c r="E32" s="46"/>
      <c r="F32" s="68">
        <f>SUM(F28:F31)</f>
        <v>0</v>
      </c>
      <c r="G32" s="46"/>
      <c r="H32" s="68">
        <f>SUM(H28:H31)</f>
        <v>0</v>
      </c>
      <c r="I32" s="46"/>
      <c r="J32" s="68">
        <f>SUM(J28:J31)</f>
        <v>0</v>
      </c>
      <c r="K32" s="46"/>
      <c r="L32" s="68">
        <f>SUM(L28:L31)</f>
        <v>0</v>
      </c>
      <c r="M32" s="46"/>
      <c r="N32" s="68">
        <f>SUM(N28:N31)</f>
        <v>0</v>
      </c>
      <c r="O32" s="46"/>
      <c r="P32" s="68">
        <f>SUM(F32:N32)</f>
        <v>0</v>
      </c>
    </row>
    <row r="33" spans="1:16">
      <c r="A33" s="79" t="s">
        <v>76</v>
      </c>
      <c r="B33" s="75"/>
      <c r="C33" s="75"/>
      <c r="D33" s="75"/>
      <c r="E33" s="75"/>
      <c r="F33" s="80" t="e">
        <f>F18+F23+F25+F27+F32</f>
        <v>#REF!</v>
      </c>
      <c r="G33" s="75"/>
      <c r="H33" s="80" t="e">
        <f>H18+H23+H25+H27+H32</f>
        <v>#REF!</v>
      </c>
      <c r="I33" s="75"/>
      <c r="J33" s="80" t="e">
        <f>J18+J23+J25+J27+J32</f>
        <v>#REF!</v>
      </c>
      <c r="K33" s="75"/>
      <c r="L33" s="80" t="e">
        <f>L18+L23+L25+L27+L32</f>
        <v>#REF!</v>
      </c>
      <c r="M33" s="75"/>
      <c r="N33" s="80" t="e">
        <f>N18+N23+N25+N27+N32</f>
        <v>#REF!</v>
      </c>
      <c r="O33" s="75"/>
      <c r="P33" s="78" t="e">
        <f>SUM(F33:N33)</f>
        <v>#REF!</v>
      </c>
    </row>
    <row r="34" spans="1:16">
      <c r="A34" s="34" t="s">
        <v>77</v>
      </c>
      <c r="B34" s="16"/>
      <c r="C34" s="16"/>
      <c r="D34" s="16"/>
      <c r="E34" s="16"/>
      <c r="F34" s="67"/>
      <c r="G34" s="16"/>
      <c r="H34" s="65"/>
      <c r="I34" s="16"/>
      <c r="J34" s="65"/>
      <c r="K34" s="16"/>
      <c r="L34" s="65"/>
      <c r="M34" s="16"/>
      <c r="N34" s="65"/>
      <c r="O34" s="16"/>
      <c r="P34" s="67"/>
    </row>
    <row r="35" spans="1:16">
      <c r="A35" s="43" t="s">
        <v>78</v>
      </c>
      <c r="B35" s="46"/>
      <c r="C35" s="46"/>
      <c r="D35" s="46"/>
      <c r="E35" s="46"/>
      <c r="F35" s="68">
        <f>'Budget Template'!K66</f>
        <v>0</v>
      </c>
      <c r="G35" s="46"/>
      <c r="H35" s="68" t="e">
        <f>'Budget Template'!#REF!</f>
        <v>#REF!</v>
      </c>
      <c r="I35" s="70"/>
      <c r="J35" s="68" t="e">
        <f>'Budget Template'!#REF!</f>
        <v>#REF!</v>
      </c>
      <c r="K35" s="70"/>
      <c r="L35" s="68" t="e">
        <f>'Budget Template'!#REF!</f>
        <v>#REF!</v>
      </c>
      <c r="M35" s="70"/>
      <c r="N35" s="68" t="e">
        <f>'Budget Template'!#REF!</f>
        <v>#REF!</v>
      </c>
      <c r="O35" s="46"/>
      <c r="P35" s="68" t="e">
        <f>SUM(F35:N35)</f>
        <v>#REF!</v>
      </c>
    </row>
    <row r="36" spans="1:16">
      <c r="A36" s="76" t="s">
        <v>79</v>
      </c>
      <c r="B36" s="77"/>
      <c r="C36" s="77"/>
      <c r="D36" s="77"/>
      <c r="E36" s="77"/>
      <c r="F36" s="78" t="e">
        <f>F33+F35</f>
        <v>#REF!</v>
      </c>
      <c r="G36" s="77"/>
      <c r="H36" s="78" t="e">
        <f>H33+H35</f>
        <v>#REF!</v>
      </c>
      <c r="I36" s="77"/>
      <c r="J36" s="78" t="e">
        <f>J33+J35</f>
        <v>#REF!</v>
      </c>
      <c r="K36" s="77"/>
      <c r="L36" s="78" t="e">
        <f>L33+L35</f>
        <v>#REF!</v>
      </c>
      <c r="M36" s="77"/>
      <c r="N36" s="78" t="e">
        <f>N33+N35</f>
        <v>#REF!</v>
      </c>
      <c r="O36" s="77"/>
      <c r="P36" s="78" t="e">
        <f>SUM(F36:N36)</f>
        <v>#REF!</v>
      </c>
    </row>
  </sheetData>
  <mergeCells count="8">
    <mergeCell ref="B14:D14"/>
    <mergeCell ref="B17:D17"/>
    <mergeCell ref="B15:D15"/>
    <mergeCell ref="B16:D16"/>
    <mergeCell ref="B10:D10"/>
    <mergeCell ref="B11:D11"/>
    <mergeCell ref="B12:D12"/>
    <mergeCell ref="B13:D13"/>
  </mergeCells>
  <phoneticPr fontId="6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39"/>
  <sheetViews>
    <sheetView workbookViewId="0">
      <selection activeCell="A18" sqref="A18:B18"/>
    </sheetView>
  </sheetViews>
  <sheetFormatPr baseColWidth="10" defaultColWidth="9.33203125" defaultRowHeight="14"/>
  <cols>
    <col min="1" max="1" width="20.33203125" style="83" customWidth="1"/>
    <col min="2" max="2" width="8.33203125" style="83" customWidth="1"/>
    <col min="3" max="3" width="34.1640625" style="83" customWidth="1"/>
    <col min="4" max="4" width="12" style="83" customWidth="1"/>
    <col min="5" max="9" width="9.33203125" style="83"/>
    <col min="10" max="10" width="21" style="83" customWidth="1"/>
    <col min="11" max="11" width="9.33203125" style="83"/>
    <col min="12" max="13" width="9.33203125" style="84"/>
    <col min="14" max="16384" width="9.33203125" style="83"/>
  </cols>
  <sheetData>
    <row r="1" spans="1:13" ht="22.5" customHeight="1" thickBot="1">
      <c r="A1" s="329" t="s">
        <v>87</v>
      </c>
      <c r="B1" s="329"/>
      <c r="C1" s="329"/>
      <c r="D1" s="329"/>
      <c r="E1" s="329"/>
      <c r="F1" s="329"/>
      <c r="G1" s="329"/>
      <c r="H1" s="329"/>
      <c r="I1" s="329"/>
      <c r="J1" s="329"/>
    </row>
    <row r="2" spans="1:13" ht="7.5" customHeight="1">
      <c r="A2" s="330"/>
      <c r="B2" s="330"/>
      <c r="C2" s="330"/>
      <c r="D2" s="330"/>
      <c r="E2" s="330"/>
      <c r="F2" s="330"/>
      <c r="G2" s="330"/>
      <c r="H2" s="330"/>
      <c r="I2" s="330"/>
    </row>
    <row r="3" spans="1:13">
      <c r="A3" s="85" t="s">
        <v>13</v>
      </c>
      <c r="B3" s="302"/>
      <c r="C3" s="302"/>
      <c r="D3" s="302"/>
      <c r="E3" s="302"/>
      <c r="F3" s="302"/>
      <c r="G3" s="302"/>
      <c r="H3" s="302"/>
      <c r="I3" s="302"/>
    </row>
    <row r="4" spans="1:13">
      <c r="A4" s="85" t="s">
        <v>81</v>
      </c>
      <c r="B4" s="302"/>
      <c r="C4" s="302"/>
      <c r="D4" s="302"/>
      <c r="E4" s="302"/>
      <c r="F4" s="302"/>
      <c r="G4" s="302"/>
      <c r="H4" s="302"/>
      <c r="I4" s="302"/>
    </row>
    <row r="5" spans="1:13">
      <c r="A5" s="85" t="s">
        <v>82</v>
      </c>
      <c r="B5" s="302"/>
      <c r="C5" s="302"/>
      <c r="D5" s="302"/>
      <c r="E5" s="302"/>
      <c r="F5" s="302"/>
      <c r="G5" s="302"/>
      <c r="H5" s="302"/>
      <c r="I5" s="302"/>
    </row>
    <row r="6" spans="1:13">
      <c r="A6" s="85" t="s">
        <v>83</v>
      </c>
      <c r="B6" s="310"/>
      <c r="C6" s="310"/>
      <c r="D6" s="310"/>
      <c r="E6" s="310"/>
      <c r="F6" s="310"/>
      <c r="G6" s="310"/>
      <c r="H6" s="310"/>
      <c r="I6" s="310"/>
    </row>
    <row r="7" spans="1:13">
      <c r="A7" s="311"/>
      <c r="B7" s="311"/>
      <c r="C7" s="311"/>
      <c r="D7" s="311"/>
      <c r="E7" s="311"/>
      <c r="F7" s="311"/>
      <c r="G7" s="311"/>
      <c r="H7" s="311"/>
      <c r="I7" s="311"/>
      <c r="J7" s="86"/>
    </row>
    <row r="8" spans="1:13" ht="15" customHeight="1" thickBot="1">
      <c r="A8" s="312" t="s">
        <v>84</v>
      </c>
      <c r="B8" s="312"/>
      <c r="C8" s="313"/>
      <c r="D8" s="316" t="s">
        <v>88</v>
      </c>
      <c r="E8" s="319" t="s">
        <v>85</v>
      </c>
      <c r="F8" s="320"/>
      <c r="G8" s="320"/>
      <c r="H8" s="320"/>
      <c r="I8" s="321"/>
      <c r="J8" s="87" t="s">
        <v>89</v>
      </c>
      <c r="K8" s="84"/>
    </row>
    <row r="9" spans="1:13" ht="15" thickBot="1">
      <c r="A9" s="314"/>
      <c r="B9" s="314"/>
      <c r="C9" s="315"/>
      <c r="D9" s="317"/>
      <c r="E9" s="322" t="s">
        <v>57</v>
      </c>
      <c r="F9" s="322" t="s">
        <v>66</v>
      </c>
      <c r="G9" s="322" t="s">
        <v>67</v>
      </c>
      <c r="H9" s="322" t="s">
        <v>68</v>
      </c>
      <c r="I9" s="327" t="s">
        <v>69</v>
      </c>
      <c r="J9" s="88"/>
      <c r="K9" s="84"/>
    </row>
    <row r="10" spans="1:13">
      <c r="A10" s="324"/>
      <c r="B10" s="324"/>
      <c r="C10" s="325"/>
      <c r="D10" s="318"/>
      <c r="E10" s="323"/>
      <c r="F10" s="326"/>
      <c r="G10" s="326"/>
      <c r="H10" s="326"/>
      <c r="I10" s="328"/>
      <c r="J10" s="89" t="s">
        <v>90</v>
      </c>
      <c r="K10" s="90"/>
      <c r="L10" s="90"/>
      <c r="M10" s="90"/>
    </row>
    <row r="11" spans="1:13">
      <c r="A11" s="302" t="s">
        <v>91</v>
      </c>
      <c r="B11" s="302"/>
      <c r="C11" s="84" t="s">
        <v>86</v>
      </c>
      <c r="D11" s="91"/>
      <c r="E11" s="92"/>
      <c r="F11" s="93"/>
      <c r="G11" s="93"/>
      <c r="H11" s="93"/>
      <c r="I11" s="94"/>
      <c r="J11" s="95"/>
    </row>
    <row r="12" spans="1:13">
      <c r="A12" s="302"/>
      <c r="B12" s="302"/>
      <c r="C12" s="84"/>
      <c r="D12" s="96"/>
      <c r="E12" s="92"/>
      <c r="F12" s="93"/>
      <c r="G12" s="93"/>
      <c r="H12" s="93"/>
      <c r="I12" s="92"/>
      <c r="J12" s="95"/>
    </row>
    <row r="13" spans="1:13">
      <c r="A13" s="302"/>
      <c r="B13" s="302"/>
      <c r="C13" s="84"/>
      <c r="D13" s="96"/>
      <c r="E13" s="92"/>
      <c r="F13" s="93"/>
      <c r="G13" s="93"/>
      <c r="H13" s="93"/>
      <c r="I13" s="92"/>
      <c r="J13" s="95"/>
    </row>
    <row r="14" spans="1:13">
      <c r="A14" s="302"/>
      <c r="B14" s="302"/>
      <c r="C14" s="84"/>
      <c r="D14" s="96"/>
      <c r="E14" s="92"/>
      <c r="F14" s="93"/>
      <c r="G14" s="93"/>
      <c r="H14" s="93"/>
      <c r="I14" s="92"/>
      <c r="J14" s="95"/>
    </row>
    <row r="15" spans="1:13">
      <c r="A15" s="302"/>
      <c r="B15" s="302"/>
      <c r="C15" s="84"/>
      <c r="D15" s="96"/>
      <c r="E15" s="92"/>
      <c r="F15" s="93"/>
      <c r="G15" s="93"/>
      <c r="H15" s="93"/>
      <c r="I15" s="92"/>
      <c r="J15" s="95"/>
    </row>
    <row r="16" spans="1:13">
      <c r="A16" s="302"/>
      <c r="B16" s="302"/>
      <c r="C16" s="84"/>
      <c r="D16" s="96"/>
      <c r="E16" s="92"/>
      <c r="F16" s="93"/>
      <c r="G16" s="93"/>
      <c r="H16" s="93"/>
      <c r="I16" s="92"/>
      <c r="J16" s="95"/>
    </row>
    <row r="17" spans="1:10">
      <c r="A17" s="302"/>
      <c r="B17" s="302"/>
      <c r="C17" s="84"/>
      <c r="D17" s="96"/>
      <c r="E17" s="92"/>
      <c r="F17" s="93"/>
      <c r="G17" s="93"/>
      <c r="H17" s="93"/>
      <c r="I17" s="92"/>
      <c r="J17" s="95"/>
    </row>
    <row r="18" spans="1:10">
      <c r="A18" s="302"/>
      <c r="B18" s="302"/>
      <c r="C18" s="84"/>
      <c r="D18" s="96"/>
      <c r="E18" s="92"/>
      <c r="F18" s="93"/>
      <c r="G18" s="93"/>
      <c r="H18" s="93"/>
      <c r="I18" s="92"/>
      <c r="J18" s="95"/>
    </row>
    <row r="19" spans="1:10">
      <c r="A19" s="302"/>
      <c r="B19" s="302"/>
      <c r="C19" s="84"/>
      <c r="D19" s="96"/>
      <c r="E19" s="92"/>
      <c r="F19" s="93"/>
      <c r="G19" s="93"/>
      <c r="H19" s="93"/>
      <c r="I19" s="92"/>
      <c r="J19" s="95"/>
    </row>
    <row r="20" spans="1:10">
      <c r="A20" s="302"/>
      <c r="B20" s="302"/>
      <c r="C20" s="84"/>
      <c r="D20" s="96"/>
      <c r="E20" s="92"/>
      <c r="F20" s="93"/>
      <c r="G20" s="93"/>
      <c r="H20" s="93"/>
      <c r="I20" s="92"/>
      <c r="J20" s="95"/>
    </row>
    <row r="21" spans="1:10">
      <c r="A21" s="302"/>
      <c r="B21" s="302"/>
      <c r="C21" s="84"/>
      <c r="D21" s="96"/>
      <c r="E21" s="92"/>
      <c r="F21" s="93"/>
      <c r="G21" s="93"/>
      <c r="H21" s="93"/>
      <c r="I21" s="92"/>
      <c r="J21" s="95"/>
    </row>
    <row r="22" spans="1:10">
      <c r="A22" s="302"/>
      <c r="B22" s="302"/>
      <c r="C22" s="84"/>
      <c r="D22" s="96"/>
      <c r="E22" s="92"/>
      <c r="F22" s="93"/>
      <c r="G22" s="93"/>
      <c r="H22" s="93"/>
      <c r="I22" s="92"/>
      <c r="J22" s="95"/>
    </row>
    <row r="23" spans="1:10">
      <c r="A23" s="302"/>
      <c r="B23" s="302"/>
      <c r="C23" s="84"/>
      <c r="D23" s="96"/>
      <c r="E23" s="92"/>
      <c r="F23" s="93"/>
      <c r="G23" s="93"/>
      <c r="H23" s="93"/>
      <c r="I23" s="92"/>
      <c r="J23" s="95"/>
    </row>
    <row r="24" spans="1:10">
      <c r="A24" s="302"/>
      <c r="B24" s="302"/>
      <c r="C24" s="84"/>
      <c r="D24" s="96"/>
      <c r="E24" s="92"/>
      <c r="F24" s="93"/>
      <c r="G24" s="93"/>
      <c r="H24" s="93"/>
      <c r="I24" s="92"/>
      <c r="J24" s="95"/>
    </row>
    <row r="25" spans="1:10">
      <c r="A25" s="302"/>
      <c r="B25" s="302"/>
      <c r="C25" s="84"/>
      <c r="D25" s="96"/>
      <c r="E25" s="92"/>
      <c r="F25" s="93"/>
      <c r="G25" s="93"/>
      <c r="H25" s="93"/>
      <c r="I25" s="92"/>
      <c r="J25" s="95"/>
    </row>
    <row r="26" spans="1:10">
      <c r="A26" s="302"/>
      <c r="B26" s="302"/>
      <c r="C26" s="84"/>
      <c r="D26" s="96"/>
      <c r="E26" s="92"/>
      <c r="F26" s="93"/>
      <c r="G26" s="93"/>
      <c r="H26" s="93"/>
      <c r="I26" s="92"/>
      <c r="J26" s="95"/>
    </row>
    <row r="27" spans="1:10">
      <c r="A27" s="302"/>
      <c r="B27" s="302"/>
      <c r="C27" s="84"/>
      <c r="D27" s="96"/>
      <c r="E27" s="92"/>
      <c r="F27" s="93"/>
      <c r="G27" s="93"/>
      <c r="H27" s="93"/>
      <c r="I27" s="92"/>
      <c r="J27" s="95"/>
    </row>
    <row r="28" spans="1:10">
      <c r="A28" s="302"/>
      <c r="B28" s="302"/>
      <c r="C28" s="84"/>
      <c r="D28" s="96"/>
      <c r="E28" s="92"/>
      <c r="F28" s="93"/>
      <c r="G28" s="93"/>
      <c r="H28" s="93"/>
      <c r="I28" s="92"/>
      <c r="J28" s="95"/>
    </row>
    <row r="29" spans="1:10">
      <c r="A29" s="304"/>
      <c r="B29" s="304"/>
      <c r="C29" s="86"/>
      <c r="D29" s="97"/>
      <c r="E29" s="98"/>
      <c r="F29" s="99"/>
      <c r="G29" s="99"/>
      <c r="H29" s="99"/>
      <c r="I29" s="98"/>
      <c r="J29" s="100"/>
    </row>
    <row r="30" spans="1:10" ht="18" customHeight="1">
      <c r="A30" s="306" t="s">
        <v>92</v>
      </c>
      <c r="B30" s="306"/>
      <c r="C30" s="306"/>
      <c r="D30" s="306"/>
      <c r="E30" s="306"/>
      <c r="F30" s="306"/>
      <c r="G30" s="306"/>
      <c r="H30" s="306"/>
      <c r="I30" s="306"/>
    </row>
    <row r="31" spans="1:10" ht="21" customHeight="1">
      <c r="A31" s="304"/>
      <c r="B31" s="304"/>
      <c r="C31" s="304"/>
      <c r="D31" s="304"/>
      <c r="E31" s="304"/>
      <c r="F31" s="304"/>
      <c r="G31" s="304"/>
      <c r="H31" s="304"/>
      <c r="I31" s="304"/>
      <c r="J31" s="304"/>
    </row>
    <row r="32" spans="1:10" ht="21" customHeight="1">
      <c r="A32" s="304"/>
      <c r="B32" s="304"/>
      <c r="C32" s="304"/>
      <c r="D32" s="304"/>
      <c r="E32" s="304"/>
      <c r="F32" s="304"/>
      <c r="G32" s="304"/>
      <c r="H32" s="304"/>
      <c r="I32" s="304"/>
      <c r="J32" s="304"/>
    </row>
    <row r="33" spans="1:10" ht="21" customHeight="1">
      <c r="A33" s="304"/>
      <c r="B33" s="304"/>
      <c r="C33" s="304"/>
      <c r="D33" s="304"/>
      <c r="E33" s="304"/>
      <c r="F33" s="304"/>
      <c r="G33" s="304"/>
      <c r="H33" s="304"/>
      <c r="I33" s="304"/>
      <c r="J33" s="304"/>
    </row>
    <row r="34" spans="1:10" ht="21" customHeight="1">
      <c r="A34" s="304"/>
      <c r="B34" s="304"/>
      <c r="C34" s="304"/>
      <c r="D34" s="304"/>
      <c r="E34" s="304"/>
      <c r="F34" s="304"/>
      <c r="G34" s="304"/>
      <c r="H34" s="304"/>
      <c r="I34" s="304"/>
      <c r="J34" s="304"/>
    </row>
    <row r="35" spans="1:10" ht="21" customHeight="1">
      <c r="A35" s="305" t="s">
        <v>93</v>
      </c>
      <c r="B35" s="305"/>
      <c r="C35" s="305"/>
      <c r="D35" s="307" t="s">
        <v>94</v>
      </c>
      <c r="E35" s="307"/>
      <c r="F35" s="307"/>
      <c r="G35" s="307"/>
      <c r="H35" s="307"/>
      <c r="I35" s="307"/>
      <c r="J35" s="307"/>
    </row>
    <row r="36" spans="1:10" ht="27.75" customHeight="1">
      <c r="A36" s="308"/>
      <c r="B36" s="308"/>
      <c r="C36" s="308"/>
      <c r="D36" s="308"/>
      <c r="E36" s="308"/>
      <c r="F36" s="308"/>
      <c r="G36" s="308"/>
      <c r="H36" s="308"/>
      <c r="I36" s="308"/>
    </row>
    <row r="37" spans="1:10" ht="43.5" customHeight="1">
      <c r="A37" s="309" t="s">
        <v>95</v>
      </c>
      <c r="B37" s="309"/>
      <c r="C37" s="309"/>
      <c r="D37" s="309"/>
      <c r="E37" s="309"/>
      <c r="F37" s="309"/>
      <c r="G37" s="309"/>
      <c r="H37" s="309"/>
      <c r="I37" s="309"/>
      <c r="J37" s="309"/>
    </row>
    <row r="38" spans="1:10" ht="30.75" customHeight="1">
      <c r="A38" s="309" t="s">
        <v>96</v>
      </c>
      <c r="B38" s="309"/>
      <c r="C38" s="309"/>
      <c r="D38" s="309"/>
      <c r="E38" s="309"/>
      <c r="F38" s="309"/>
      <c r="G38" s="309"/>
      <c r="H38" s="309"/>
      <c r="I38" s="309"/>
      <c r="J38" s="309"/>
    </row>
    <row r="39" spans="1:10" ht="16.5" customHeight="1">
      <c r="A39" s="303"/>
      <c r="B39" s="303"/>
      <c r="C39" s="303"/>
      <c r="D39" s="303"/>
      <c r="E39" s="303"/>
      <c r="F39" s="303"/>
      <c r="G39" s="303"/>
      <c r="H39" s="303"/>
      <c r="I39" s="303"/>
    </row>
  </sheetData>
  <mergeCells count="46">
    <mergeCell ref="A21:B21"/>
    <mergeCell ref="A22:B22"/>
    <mergeCell ref="A16:B16"/>
    <mergeCell ref="A17:B17"/>
    <mergeCell ref="A18:B18"/>
    <mergeCell ref="A19:B19"/>
    <mergeCell ref="A20:B20"/>
    <mergeCell ref="A11:B11"/>
    <mergeCell ref="A12:B12"/>
    <mergeCell ref="A13:B13"/>
    <mergeCell ref="A14:B14"/>
    <mergeCell ref="A15:B15"/>
    <mergeCell ref="A1:J1"/>
    <mergeCell ref="A2:I2"/>
    <mergeCell ref="B3:I3"/>
    <mergeCell ref="B4:I4"/>
    <mergeCell ref="B5:I5"/>
    <mergeCell ref="B6:I6"/>
    <mergeCell ref="A7:I7"/>
    <mergeCell ref="A8:C9"/>
    <mergeCell ref="D8:D10"/>
    <mergeCell ref="E8:I8"/>
    <mergeCell ref="E9:E10"/>
    <mergeCell ref="A10:C10"/>
    <mergeCell ref="F9:F10"/>
    <mergeCell ref="G9:G10"/>
    <mergeCell ref="H9:H10"/>
    <mergeCell ref="I9:I10"/>
    <mergeCell ref="A23:B23"/>
    <mergeCell ref="A24:B24"/>
    <mergeCell ref="A25:B25"/>
    <mergeCell ref="A26:B26"/>
    <mergeCell ref="A27:B27"/>
    <mergeCell ref="A28:B28"/>
    <mergeCell ref="A39:I39"/>
    <mergeCell ref="A29:B29"/>
    <mergeCell ref="A33:J33"/>
    <mergeCell ref="A34:J34"/>
    <mergeCell ref="A35:C35"/>
    <mergeCell ref="A30:I30"/>
    <mergeCell ref="A31:J31"/>
    <mergeCell ref="A32:J32"/>
    <mergeCell ref="D35:J35"/>
    <mergeCell ref="A36:I36"/>
    <mergeCell ref="A37:J37"/>
    <mergeCell ref="A38:J38"/>
  </mergeCells>
  <phoneticPr fontId="6" type="noConversion"/>
  <printOptions horizontalCentered="1"/>
  <pageMargins left="0.5" right="0.5" top="0.5" bottom="0.5" header="0.5" footer="0.5"/>
  <pageSetup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Budget Template</vt:lpstr>
      <vt:lpstr>ANIMALS</vt:lpstr>
      <vt:lpstr>Allowable-Unallowable Expenses</vt:lpstr>
      <vt:lpstr>CONTRACT - SPONSOR Format</vt:lpstr>
      <vt:lpstr>NOA Addendum (Personnel)</vt:lpstr>
      <vt:lpstr>ANIMALS!Print_Area</vt:lpstr>
      <vt:lpstr>'Budget Template'!Print_Area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Research Administration</dc:creator>
  <cp:lastModifiedBy>Gayle White</cp:lastModifiedBy>
  <cp:lastPrinted>2020-04-23T16:13:07Z</cp:lastPrinted>
  <dcterms:created xsi:type="dcterms:W3CDTF">2002-10-23T16:19:38Z</dcterms:created>
  <dcterms:modified xsi:type="dcterms:W3CDTF">2021-02-11T18:53:23Z</dcterms:modified>
</cp:coreProperties>
</file>